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465" windowWidth="9105" windowHeight="7500"/>
  </bookViews>
  <sheets>
    <sheet name="ADD" sheetId="1" r:id="rId1"/>
    <sheet name="DD" sheetId="2" r:id="rId2"/>
    <sheet name="silpa " sheetId="3" r:id="rId3"/>
    <sheet name="BKK" sheetId="4" r:id="rId4"/>
    <sheet name="BG HASIL PAJAK " sheetId="5" r:id="rId5"/>
    <sheet name="SEMUA ANGGARAN " sheetId="6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F277" i="1"/>
  <c r="F276"/>
  <c r="E276"/>
  <c r="F275"/>
  <c r="F274"/>
  <c r="F273"/>
  <c r="F272"/>
  <c r="F271"/>
  <c r="F270"/>
  <c r="F269"/>
  <c r="E268"/>
  <c r="D268"/>
  <c r="F268" s="1"/>
  <c r="F266"/>
  <c r="F265"/>
  <c r="F264"/>
  <c r="F263"/>
  <c r="F262"/>
  <c r="F261"/>
  <c r="E261"/>
  <c r="E260"/>
  <c r="F260" s="1"/>
  <c r="D260"/>
  <c r="F258"/>
  <c r="F257"/>
  <c r="F256"/>
  <c r="E255"/>
  <c r="D255"/>
  <c r="F255" s="1"/>
  <c r="F253"/>
  <c r="F252"/>
  <c r="F251"/>
  <c r="F250"/>
  <c r="F249"/>
  <c r="F248"/>
  <c r="F247"/>
  <c r="F246"/>
  <c r="F245"/>
  <c r="E245"/>
  <c r="E244"/>
  <c r="F244" s="1"/>
  <c r="F243"/>
  <c r="E243"/>
  <c r="E242"/>
  <c r="F242" s="1"/>
  <c r="F241"/>
  <c r="E241"/>
  <c r="E240"/>
  <c r="F240" s="1"/>
  <c r="F239"/>
  <c r="E239"/>
  <c r="E238"/>
  <c r="D238"/>
  <c r="F238" s="1"/>
  <c r="F236"/>
  <c r="E236"/>
  <c r="F235"/>
  <c r="E235"/>
  <c r="E234" s="1"/>
  <c r="D234"/>
  <c r="D279" s="1"/>
  <c r="F233"/>
  <c r="D232"/>
  <c r="F54"/>
  <c r="F53"/>
  <c r="E53"/>
  <c r="F52"/>
  <c r="F51"/>
  <c r="F50"/>
  <c r="F49"/>
  <c r="F48"/>
  <c r="F47"/>
  <c r="F46"/>
  <c r="F45"/>
  <c r="E45"/>
  <c r="D45"/>
  <c r="F43"/>
  <c r="F42"/>
  <c r="F41"/>
  <c r="F40"/>
  <c r="F39"/>
  <c r="F38"/>
  <c r="E37"/>
  <c r="D37"/>
  <c r="F37" s="1"/>
  <c r="F35"/>
  <c r="F34"/>
  <c r="F33"/>
  <c r="F32"/>
  <c r="D32"/>
  <c r="F30"/>
  <c r="F29"/>
  <c r="F28"/>
  <c r="F27"/>
  <c r="F26"/>
  <c r="F25"/>
  <c r="F24"/>
  <c r="F23"/>
  <c r="F22"/>
  <c r="F21"/>
  <c r="F20"/>
  <c r="F19"/>
  <c r="F18"/>
  <c r="F17"/>
  <c r="F16"/>
  <c r="D15"/>
  <c r="F13"/>
  <c r="E11"/>
  <c r="F12"/>
  <c r="D11"/>
  <c r="D56" s="1"/>
  <c r="F10"/>
  <c r="F193" i="3"/>
  <c r="F192"/>
  <c r="F191"/>
  <c r="F190"/>
  <c r="F189"/>
  <c r="F188"/>
  <c r="F187"/>
  <c r="F186"/>
  <c r="F185"/>
  <c r="F184"/>
  <c r="E184"/>
  <c r="F183"/>
  <c r="F194" s="1"/>
  <c r="E183"/>
  <c r="F182"/>
  <c r="E182"/>
  <c r="F181"/>
  <c r="F180" s="1"/>
  <c r="F174" s="1"/>
  <c r="E181"/>
  <c r="E194" s="1"/>
  <c r="D180"/>
  <c r="D194" s="1"/>
  <c r="F179"/>
  <c r="F178"/>
  <c r="F177"/>
  <c r="F176"/>
  <c r="F175"/>
  <c r="D174"/>
  <c r="F152"/>
  <c r="F151"/>
  <c r="F150"/>
  <c r="F149"/>
  <c r="F148"/>
  <c r="F147"/>
  <c r="F146"/>
  <c r="F145"/>
  <c r="F144"/>
  <c r="F143"/>
  <c r="E143"/>
  <c r="E142"/>
  <c r="F142" s="1"/>
  <c r="F153" s="1"/>
  <c r="F141"/>
  <c r="E141"/>
  <c r="E140"/>
  <c r="F140" s="1"/>
  <c r="F139" s="1"/>
  <c r="F133" s="1"/>
  <c r="D139"/>
  <c r="D153" s="1"/>
  <c r="F138"/>
  <c r="F137"/>
  <c r="F136"/>
  <c r="F135"/>
  <c r="F134"/>
  <c r="D133"/>
  <c r="F111"/>
  <c r="F110"/>
  <c r="F109"/>
  <c r="F108"/>
  <c r="F107"/>
  <c r="F106"/>
  <c r="F105"/>
  <c r="F104"/>
  <c r="F103"/>
  <c r="F102"/>
  <c r="E102"/>
  <c r="E101"/>
  <c r="F101" s="1"/>
  <c r="F112" s="1"/>
  <c r="F100"/>
  <c r="E100"/>
  <c r="E112" s="1"/>
  <c r="E99"/>
  <c r="F99" s="1"/>
  <c r="F98" s="1"/>
  <c r="F92" s="1"/>
  <c r="E98"/>
  <c r="E92" s="1"/>
  <c r="D98"/>
  <c r="D112" s="1"/>
  <c r="F97"/>
  <c r="F96"/>
  <c r="F95"/>
  <c r="F94"/>
  <c r="F93"/>
  <c r="D92"/>
  <c r="E51"/>
  <c r="E57"/>
  <c r="E71"/>
  <c r="F71"/>
  <c r="F57"/>
  <c r="F51" s="1"/>
  <c r="E59"/>
  <c r="F59" s="1"/>
  <c r="E60"/>
  <c r="E61"/>
  <c r="F61" s="1"/>
  <c r="E58"/>
  <c r="F58" s="1"/>
  <c r="F70"/>
  <c r="F69"/>
  <c r="F68"/>
  <c r="F67"/>
  <c r="F66"/>
  <c r="F65"/>
  <c r="F64"/>
  <c r="F63"/>
  <c r="F62"/>
  <c r="F60"/>
  <c r="D57"/>
  <c r="F56"/>
  <c r="F55"/>
  <c r="F54"/>
  <c r="F53"/>
  <c r="F5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9"/>
  <c r="J202" i="1"/>
  <c r="E187"/>
  <c r="E232" l="1"/>
  <c r="F232" s="1"/>
  <c r="E279"/>
  <c r="F279" s="1"/>
  <c r="F234"/>
  <c r="F11"/>
  <c r="D9"/>
  <c r="E15"/>
  <c r="F15" s="1"/>
  <c r="E180" i="3"/>
  <c r="E174" s="1"/>
  <c r="E139"/>
  <c r="E133" s="1"/>
  <c r="E153"/>
  <c r="D71"/>
  <c r="D51"/>
  <c r="F209" i="1"/>
  <c r="F208"/>
  <c r="E208"/>
  <c r="F207"/>
  <c r="F206"/>
  <c r="F205"/>
  <c r="F204"/>
  <c r="F203"/>
  <c r="F202"/>
  <c r="F201"/>
  <c r="E200"/>
  <c r="D200"/>
  <c r="F200" s="1"/>
  <c r="F198"/>
  <c r="F197"/>
  <c r="F196"/>
  <c r="F195"/>
  <c r="F194"/>
  <c r="E193"/>
  <c r="F193" s="1"/>
  <c r="D192"/>
  <c r="F190"/>
  <c r="F189"/>
  <c r="F188"/>
  <c r="F187"/>
  <c r="D187"/>
  <c r="F185"/>
  <c r="F184"/>
  <c r="F183"/>
  <c r="F182"/>
  <c r="F181"/>
  <c r="F180"/>
  <c r="F179"/>
  <c r="F178"/>
  <c r="E177"/>
  <c r="F177" s="1"/>
  <c r="E176"/>
  <c r="F176" s="1"/>
  <c r="E175"/>
  <c r="F175" s="1"/>
  <c r="E174"/>
  <c r="F174" s="1"/>
  <c r="E173"/>
  <c r="F173" s="1"/>
  <c r="E172"/>
  <c r="F172" s="1"/>
  <c r="E171"/>
  <c r="F171" s="1"/>
  <c r="D170"/>
  <c r="E168"/>
  <c r="F168" s="1"/>
  <c r="E167"/>
  <c r="F167" s="1"/>
  <c r="D166"/>
  <c r="D211" s="1"/>
  <c r="F165"/>
  <c r="F97"/>
  <c r="F110"/>
  <c r="F111"/>
  <c r="F112"/>
  <c r="F113"/>
  <c r="F114"/>
  <c r="F115"/>
  <c r="F116"/>
  <c r="F117"/>
  <c r="F120"/>
  <c r="F121"/>
  <c r="F122"/>
  <c r="F126"/>
  <c r="F127"/>
  <c r="F128"/>
  <c r="F129"/>
  <c r="F130"/>
  <c r="F133"/>
  <c r="F134"/>
  <c r="F135"/>
  <c r="F136"/>
  <c r="F137"/>
  <c r="F138"/>
  <c r="F139"/>
  <c r="F140"/>
  <c r="F141"/>
  <c r="E140"/>
  <c r="E132"/>
  <c r="E125"/>
  <c r="E124" s="1"/>
  <c r="F124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0"/>
  <c r="F100" s="1"/>
  <c r="E99"/>
  <c r="F99" s="1"/>
  <c r="D132"/>
  <c r="F132" s="1"/>
  <c r="D124"/>
  <c r="D119"/>
  <c r="F119" s="1"/>
  <c r="D102"/>
  <c r="D98"/>
  <c r="E9" l="1"/>
  <c r="F9" s="1"/>
  <c r="E56"/>
  <c r="F56" s="1"/>
  <c r="E192"/>
  <c r="F192" s="1"/>
  <c r="E102"/>
  <c r="F102" s="1"/>
  <c r="F125"/>
  <c r="E98"/>
  <c r="E166"/>
  <c r="F166" s="1"/>
  <c r="D164"/>
  <c r="E170"/>
  <c r="F170" s="1"/>
  <c r="E96" l="1"/>
  <c r="F98"/>
  <c r="E143"/>
  <c r="E164"/>
  <c r="F164" s="1"/>
  <c r="E211"/>
  <c r="F211" s="1"/>
  <c r="F96" l="1"/>
  <c r="F143"/>
  <c r="D96"/>
  <c r="D143"/>
  <c r="D74" i="6"/>
  <c r="D64"/>
  <c r="D56"/>
  <c r="D33"/>
  <c r="D16"/>
  <c r="D11"/>
  <c r="D9" s="1"/>
  <c r="D15" i="5"/>
  <c r="D9"/>
  <c r="D24"/>
  <c r="D9" i="4"/>
  <c r="D15"/>
  <c r="D24"/>
  <c r="D9" i="3"/>
  <c r="D29"/>
  <c r="D15"/>
  <c r="F10" i="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9"/>
  <c r="D33"/>
  <c r="D9"/>
  <c r="D15"/>
</calcChain>
</file>

<file path=xl/sharedStrings.xml><?xml version="1.0" encoding="utf-8"?>
<sst xmlns="http://schemas.openxmlformats.org/spreadsheetml/2006/main" count="597" uniqueCount="95">
  <si>
    <t>LAPORAN BERKALA</t>
  </si>
  <si>
    <t xml:space="preserve">ALOKASI DANA DESA </t>
  </si>
  <si>
    <t xml:space="preserve">REALISASI </t>
  </si>
  <si>
    <t xml:space="preserve">URAIAN </t>
  </si>
  <si>
    <t xml:space="preserve">NO </t>
  </si>
  <si>
    <t xml:space="preserve">ANGGARAN (Rp) </t>
  </si>
  <si>
    <t xml:space="preserve">BELANJA ( Rp) </t>
  </si>
  <si>
    <t xml:space="preserve">SISA (Rp) </t>
  </si>
  <si>
    <t>KET.</t>
  </si>
  <si>
    <t xml:space="preserve">DESA                               : WONOKERTO </t>
  </si>
  <si>
    <t xml:space="preserve">Honor Pengelolaan Keuangan </t>
  </si>
  <si>
    <t xml:space="preserve">ATK </t>
  </si>
  <si>
    <t xml:space="preserve">Materai dan Benda Pos </t>
  </si>
  <si>
    <t xml:space="preserve">Listrik dan Air </t>
  </si>
  <si>
    <t xml:space="preserve">Cetak dan penggandaan </t>
  </si>
  <si>
    <t>Pengadaan Instalasi Listrik</t>
  </si>
  <si>
    <t xml:space="preserve">Pembangunan rabat jalan lingkungan Dsn Wonoayu RT 05 </t>
  </si>
  <si>
    <t xml:space="preserve">Pemeliharaan gedung kantor dan pagar </t>
  </si>
  <si>
    <t xml:space="preserve">Pembinaan Pemuda dan olah raga </t>
  </si>
  <si>
    <t>Biaya perjalanan Dinas</t>
  </si>
  <si>
    <t xml:space="preserve">Biaya makan minum rapat </t>
  </si>
  <si>
    <t xml:space="preserve">Pembinaan Linmas </t>
  </si>
  <si>
    <t>Diklat/Bintek Kades dan Perankat Desa</t>
  </si>
  <si>
    <t>Pembinaan organisasi  Perempuan/PKK</t>
  </si>
  <si>
    <t>Pembinaan organisasi LKMD</t>
  </si>
  <si>
    <t xml:space="preserve">Gerbang Mas </t>
  </si>
  <si>
    <t xml:space="preserve">Pengeloaan perpustakaan Desa </t>
  </si>
  <si>
    <t xml:space="preserve">Pengadaan profil Desa </t>
  </si>
  <si>
    <t>Pemeliharaaan kendaraan dinas</t>
  </si>
  <si>
    <t>Pengadaan pakaian Dinas</t>
  </si>
  <si>
    <t>Bantuan operasional TK/PAUD</t>
  </si>
  <si>
    <t xml:space="preserve">Tim KB Desa </t>
  </si>
  <si>
    <t xml:space="preserve">Pengadaan modal kantor </t>
  </si>
  <si>
    <t>Operasional Raskin</t>
  </si>
  <si>
    <t xml:space="preserve">Pembangunan Taman Desa </t>
  </si>
  <si>
    <t xml:space="preserve">JUMLAH </t>
  </si>
  <si>
    <t xml:space="preserve">Bukti bukti Surat Pertanggung Jawaban (SPJ) beserta bukti pendukung asli yang tercantum dalam laporan tersebut kami </t>
  </si>
  <si>
    <t xml:space="preserve">simpan sesuai dengan ketentuan yang berlaku untuk kelengkapan administrasi dan keperluan pemeriksaan aparat </t>
  </si>
  <si>
    <t>pengawas fungsional.</t>
  </si>
  <si>
    <t xml:space="preserve">Wonokerto ,      Januari 2017 </t>
  </si>
  <si>
    <t xml:space="preserve">KEPALA DESA WONOKERTO </t>
  </si>
  <si>
    <t xml:space="preserve">HJ IMMA SAROH </t>
  </si>
  <si>
    <t xml:space="preserve">Belanja Desa </t>
  </si>
  <si>
    <t>Pembayaran Penghasilan Tetap dan Tunjangan</t>
  </si>
  <si>
    <t>Penghasilan Tetap Kepala Desa dan Perangkat Desa</t>
  </si>
  <si>
    <t>Tambahan Tunjangan Perangkat Desa</t>
  </si>
  <si>
    <t xml:space="preserve">Tunjangan BPD </t>
  </si>
  <si>
    <t>Kegiatan Administrasi Perkantoran Desa</t>
  </si>
  <si>
    <t>Peralatan Kebersihan</t>
  </si>
  <si>
    <t>BIDANG PELAKSANAAN PEMBANGUNAN DESA</t>
  </si>
  <si>
    <t xml:space="preserve">Pembangunan rabat jalan lingkungan Dsn Wonorejo RT 03/08 </t>
  </si>
  <si>
    <t xml:space="preserve">Pemb. Gazebo Poskamling </t>
  </si>
  <si>
    <t>Pembangunan drainase Dusun Wonoasih  RT 02 RW 01</t>
  </si>
  <si>
    <t>Pembanguna drainase dan gorong-gorong Dusun Wonosari RT 01 RW 03</t>
  </si>
  <si>
    <t>Pembangunan rabat jalan Dsn Wonoasih RT 01 RW 03</t>
  </si>
  <si>
    <t xml:space="preserve">Pembangunan rabat jalan Dsn Wonosari RT 04/RW 04 </t>
  </si>
  <si>
    <t>Pembangunan Rabat Dusun Wonoayu  RT 05 RW 06</t>
  </si>
  <si>
    <t xml:space="preserve">Pembangunan jalan lapen Dusun Wonorejo RT 05 Rw 08 </t>
  </si>
  <si>
    <t>Pembangunan Rabat Dusun Wonoayu  RT 01 RW 05</t>
  </si>
  <si>
    <t>Pembangunan rabat jalan makam  Dusun Wonorejo RT 05 RW 08</t>
  </si>
  <si>
    <t>Pembangunan jalan lapen Wonoasih - Wonosari</t>
  </si>
  <si>
    <t xml:space="preserve">Pembangunan Jalan Lapen Dsn Wonoasih RT 01 RW 01 </t>
  </si>
  <si>
    <t>Pembangunan rabat Jalan makan Dusun Wonosari</t>
  </si>
  <si>
    <t>Pembangunan Tugu Batas Desa Dusun Wonorejo Desa Wonokerto - Desa Bedayu Talang</t>
  </si>
  <si>
    <t xml:space="preserve">Pemb dapur dan MCK Balai Desa </t>
  </si>
  <si>
    <t>Ongkos pembangunan Gazebo</t>
  </si>
  <si>
    <t>Tes kadar Aspal Tahun 2016</t>
  </si>
  <si>
    <t xml:space="preserve">Pembangunan taman dan tugu batas Dusun Kloposawit Desa Bodang - Dusun Wonoayu </t>
  </si>
  <si>
    <t xml:space="preserve">Pembangunan Drainase Dusun Wonorejo RT 05 RW 08 </t>
  </si>
  <si>
    <t>BIDANG PEMBINAAN KEMASYARAKATAN</t>
  </si>
  <si>
    <t>Insentif RT RW</t>
  </si>
  <si>
    <t>BIDANG PEMBERDAYAAN MASYARAKAT</t>
  </si>
  <si>
    <t xml:space="preserve">Kegiatan Pemilihan Kepala Desa </t>
  </si>
  <si>
    <t xml:space="preserve">Pelantikan PJ Kepala Desa antar waktu </t>
  </si>
  <si>
    <t>BELANJA TAK TERDUGA</t>
  </si>
  <si>
    <t>Kegiatan Keperluan Mendesak</t>
  </si>
  <si>
    <t xml:space="preserve">BIDANG PNY.PEMERINYAHAN DESA </t>
  </si>
  <si>
    <t xml:space="preserve">KECAMATAN                 : GUCIALIT </t>
  </si>
  <si>
    <t>I</t>
  </si>
  <si>
    <t>II</t>
  </si>
  <si>
    <t>III</t>
  </si>
  <si>
    <t>IV</t>
  </si>
  <si>
    <t>V</t>
  </si>
  <si>
    <t xml:space="preserve">Wonokerto ,      Maret 2017 2017 </t>
  </si>
  <si>
    <t xml:space="preserve">jumlah realisasai </t>
  </si>
  <si>
    <t xml:space="preserve">dana silpa </t>
  </si>
  <si>
    <t xml:space="preserve"> DANA DESA </t>
  </si>
  <si>
    <t>Tahun Anggaran         : 2017</t>
  </si>
  <si>
    <t xml:space="preserve">KECAMATAN                : GUCIALIT </t>
  </si>
  <si>
    <t xml:space="preserve"> DANA SILPA</t>
  </si>
  <si>
    <t xml:space="preserve">Wonokerto ,      Pebruari  2017 </t>
  </si>
  <si>
    <t xml:space="preserve">Wonokerto ,      Maret  2017 </t>
  </si>
  <si>
    <t xml:space="preserve">Wonokerto ,      April 2017 </t>
  </si>
  <si>
    <t xml:space="preserve">Wonokerto ,      Mei 2017 </t>
  </si>
  <si>
    <t xml:space="preserve">Wonokerto ,      April   2017 </t>
  </si>
</sst>
</file>

<file path=xl/styles.xml><?xml version="1.0" encoding="utf-8"?>
<styleSheet xmlns="http://schemas.openxmlformats.org/spreadsheetml/2006/main">
  <numFmts count="4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#,##0;[Red]#,##0"/>
  </numFmts>
  <fonts count="2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41" fontId="2" fillId="0" borderId="1" xfId="0" applyNumberFormat="1" applyFont="1" applyBorder="1"/>
    <xf numFmtId="41" fontId="2" fillId="0" borderId="0" xfId="0" applyNumberFormat="1" applyFont="1"/>
    <xf numFmtId="4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4" xfId="0" applyFont="1" applyFill="1" applyBorder="1" applyAlignment="1"/>
    <xf numFmtId="0" fontId="7" fillId="3" borderId="4" xfId="0" applyFont="1" applyFill="1" applyBorder="1" applyAlignment="1"/>
    <xf numFmtId="0" fontId="7" fillId="0" borderId="4" xfId="0" applyFont="1" applyFill="1" applyBorder="1" applyAlignment="1"/>
    <xf numFmtId="0" fontId="6" fillId="2" borderId="1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/>
    </xf>
    <xf numFmtId="41" fontId="7" fillId="0" borderId="1" xfId="2" applyFont="1" applyBorder="1"/>
    <xf numFmtId="41" fontId="6" fillId="0" borderId="1" xfId="2" applyFont="1" applyFill="1" applyBorder="1"/>
    <xf numFmtId="164" fontId="10" fillId="0" borderId="1" xfId="2" applyNumberFormat="1" applyFont="1" applyFill="1" applyBorder="1"/>
    <xf numFmtId="164" fontId="10" fillId="0" borderId="1" xfId="1" applyNumberFormat="1" applyFont="1" applyFill="1" applyBorder="1" applyAlignment="1">
      <alignment horizontal="right" vertical="center"/>
    </xf>
    <xf numFmtId="37" fontId="10" fillId="0" borderId="1" xfId="0" applyNumberFormat="1" applyFont="1" applyFill="1" applyBorder="1"/>
    <xf numFmtId="41" fontId="9" fillId="0" borderId="1" xfId="0" applyNumberFormat="1" applyFont="1" applyFill="1" applyBorder="1" applyAlignment="1">
      <alignment horizontal="center"/>
    </xf>
    <xf numFmtId="41" fontId="8" fillId="3" borderId="1" xfId="3" applyFont="1" applyFill="1" applyBorder="1" applyAlignment="1">
      <alignment vertical="center"/>
    </xf>
    <xf numFmtId="41" fontId="8" fillId="3" borderId="7" xfId="3" applyFont="1" applyFill="1" applyBorder="1" applyAlignment="1">
      <alignment vertical="center"/>
    </xf>
    <xf numFmtId="41" fontId="8" fillId="3" borderId="5" xfId="3" applyFont="1" applyFill="1" applyBorder="1" applyAlignment="1">
      <alignment vertical="center"/>
    </xf>
    <xf numFmtId="41" fontId="8" fillId="3" borderId="6" xfId="3" applyFont="1" applyFill="1" applyBorder="1" applyAlignment="1">
      <alignment vertical="center"/>
    </xf>
    <xf numFmtId="41" fontId="6" fillId="0" borderId="1" xfId="0" applyNumberFormat="1" applyFont="1" applyFill="1" applyBorder="1"/>
    <xf numFmtId="41" fontId="9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/>
    <xf numFmtId="41" fontId="7" fillId="0" borderId="1" xfId="0" applyNumberFormat="1" applyFont="1" applyBorder="1"/>
    <xf numFmtId="0" fontId="6" fillId="0" borderId="0" xfId="0" applyFont="1"/>
    <xf numFmtId="41" fontId="6" fillId="0" borderId="1" xfId="0" applyNumberFormat="1" applyFont="1" applyBorder="1"/>
    <xf numFmtId="0" fontId="6" fillId="0" borderId="1" xfId="0" applyFont="1" applyBorder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0" xfId="0" applyFont="1"/>
    <xf numFmtId="41" fontId="0" fillId="0" borderId="0" xfId="0" applyNumberFormat="1" applyFont="1"/>
    <xf numFmtId="41" fontId="0" fillId="0" borderId="1" xfId="0" applyNumberFormat="1" applyFont="1" applyBorder="1"/>
    <xf numFmtId="0" fontId="0" fillId="0" borderId="1" xfId="0" applyFont="1" applyBorder="1"/>
    <xf numFmtId="41" fontId="0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4" fillId="3" borderId="4" xfId="0" applyFont="1" applyFill="1" applyBorder="1" applyAlignment="1"/>
    <xf numFmtId="41" fontId="13" fillId="3" borderId="1" xfId="0" applyNumberFormat="1" applyFont="1" applyFill="1" applyBorder="1"/>
    <xf numFmtId="0" fontId="15" fillId="3" borderId="4" xfId="0" applyFont="1" applyFill="1" applyBorder="1" applyAlignment="1"/>
    <xf numFmtId="0" fontId="15" fillId="0" borderId="4" xfId="0" applyFont="1" applyFill="1" applyBorder="1" applyAlignment="1"/>
    <xf numFmtId="41" fontId="14" fillId="0" borderId="1" xfId="2" applyFont="1" applyFill="1" applyBorder="1"/>
    <xf numFmtId="164" fontId="17" fillId="0" borderId="1" xfId="2" applyNumberFormat="1" applyFont="1" applyFill="1" applyBorder="1"/>
    <xf numFmtId="164" fontId="17" fillId="0" borderId="1" xfId="1" applyNumberFormat="1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horizontal="left"/>
    </xf>
    <xf numFmtId="37" fontId="17" fillId="0" borderId="1" xfId="0" applyNumberFormat="1" applyFont="1" applyFill="1" applyBorder="1"/>
    <xf numFmtId="41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41" fontId="14" fillId="0" borderId="1" xfId="0" applyNumberFormat="1" applyFont="1" applyFill="1" applyBorder="1"/>
    <xf numFmtId="49" fontId="16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left" vertical="center" wrapText="1"/>
    </xf>
    <xf numFmtId="41" fontId="13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3" borderId="1" xfId="0" applyFont="1" applyFill="1" applyBorder="1"/>
    <xf numFmtId="0" fontId="2" fillId="3" borderId="1" xfId="0" applyFont="1" applyFill="1" applyBorder="1"/>
    <xf numFmtId="41" fontId="6" fillId="3" borderId="1" xfId="2" applyFont="1" applyFill="1" applyBorder="1"/>
    <xf numFmtId="0" fontId="6" fillId="3" borderId="1" xfId="0" applyFont="1" applyFill="1" applyBorder="1" applyAlignment="1"/>
    <xf numFmtId="49" fontId="3" fillId="3" borderId="1" xfId="0" applyNumberFormat="1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0" fillId="3" borderId="1" xfId="0" applyFont="1" applyFill="1" applyBorder="1"/>
    <xf numFmtId="41" fontId="23" fillId="3" borderId="1" xfId="0" applyNumberFormat="1" applyFont="1" applyFill="1" applyBorder="1" applyAlignment="1">
      <alignment horizontal="center"/>
    </xf>
    <xf numFmtId="41" fontId="14" fillId="3" borderId="1" xfId="2" applyFont="1" applyFill="1" applyBorder="1"/>
    <xf numFmtId="0" fontId="14" fillId="3" borderId="1" xfId="0" applyFont="1" applyFill="1" applyBorder="1" applyAlignment="1"/>
    <xf numFmtId="49" fontId="16" fillId="3" borderId="1" xfId="0" applyNumberFormat="1" applyFont="1" applyFill="1" applyBorder="1" applyAlignment="1">
      <alignment horizontal="left"/>
    </xf>
    <xf numFmtId="0" fontId="14" fillId="3" borderId="1" xfId="0" applyFont="1" applyFill="1" applyBorder="1"/>
    <xf numFmtId="0" fontId="18" fillId="3" borderId="1" xfId="0" applyFont="1" applyFill="1" applyBorder="1" applyAlignment="1">
      <alignment horizontal="left" vertical="center" wrapText="1"/>
    </xf>
    <xf numFmtId="41" fontId="18" fillId="3" borderId="1" xfId="3" applyFont="1" applyFill="1" applyBorder="1" applyAlignment="1">
      <alignment vertical="center"/>
    </xf>
    <xf numFmtId="41" fontId="18" fillId="3" borderId="6" xfId="3" applyFont="1" applyFill="1" applyBorder="1" applyAlignment="1">
      <alignment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41" fontId="14" fillId="3" borderId="1" xfId="0" applyNumberFormat="1" applyFont="1" applyFill="1" applyBorder="1"/>
    <xf numFmtId="0" fontId="14" fillId="3" borderId="1" xfId="0" applyFont="1" applyFill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left" vertical="center"/>
    </xf>
    <xf numFmtId="164" fontId="18" fillId="0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13" fillId="3" borderId="1" xfId="0" applyFont="1" applyFill="1" applyBorder="1"/>
    <xf numFmtId="41" fontId="0" fillId="3" borderId="1" xfId="0" applyNumberFormat="1" applyFont="1" applyFill="1" applyBorder="1"/>
    <xf numFmtId="41" fontId="0" fillId="0" borderId="0" xfId="0" applyNumberFormat="1"/>
    <xf numFmtId="0" fontId="22" fillId="0" borderId="0" xfId="0" applyFont="1" applyFill="1" applyAlignment="1">
      <alignment horizontal="center"/>
    </xf>
    <xf numFmtId="0" fontId="0" fillId="0" borderId="0" xfId="0" applyFont="1" applyFill="1"/>
    <xf numFmtId="42" fontId="0" fillId="0" borderId="0" xfId="0" applyNumberFormat="1" applyFont="1" applyFill="1"/>
    <xf numFmtId="41" fontId="0" fillId="0" borderId="0" xfId="0" applyNumberFormat="1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1" fontId="0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4" xfId="0" applyFont="1" applyFill="1" applyBorder="1" applyAlignment="1"/>
    <xf numFmtId="41" fontId="13" fillId="0" borderId="1" xfId="0" applyNumberFormat="1" applyFont="1" applyFill="1" applyBorder="1"/>
    <xf numFmtId="41" fontId="15" fillId="0" borderId="1" xfId="2" applyFont="1" applyFill="1" applyBorder="1"/>
    <xf numFmtId="41" fontId="11" fillId="0" borderId="1" xfId="0" applyNumberFormat="1" applyFont="1" applyFill="1" applyBorder="1"/>
    <xf numFmtId="0" fontId="14" fillId="0" borderId="1" xfId="0" applyFont="1" applyFill="1" applyBorder="1" applyAlignment="1"/>
    <xf numFmtId="0" fontId="16" fillId="0" borderId="1" xfId="0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41" fontId="0" fillId="0" borderId="0" xfId="0" applyNumberFormat="1" applyFill="1"/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3" fillId="0" borderId="0" xfId="0" applyFont="1" applyFill="1"/>
    <xf numFmtId="42" fontId="13" fillId="0" borderId="0" xfId="0" applyNumberFormat="1" applyFont="1" applyFill="1"/>
    <xf numFmtId="0" fontId="0" fillId="0" borderId="0" xfId="0" applyFill="1"/>
  </cellXfs>
  <cellStyles count="4">
    <cellStyle name="Comma" xfId="1" builtinId="3"/>
    <cellStyle name="Comma [0]" xfId="2" builtinId="6"/>
    <cellStyle name="Comma [0]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P%20REALISASI%20KEG%20TA.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ET SPP"/>
      <sheetName val="MARET SPJ "/>
    </sheetNames>
    <sheetDataSet>
      <sheetData sheetId="0"/>
      <sheetData sheetId="1">
        <row r="227">
          <cell r="R227">
            <v>50250000</v>
          </cell>
        </row>
        <row r="229">
          <cell r="R229">
            <v>4425000</v>
          </cell>
        </row>
        <row r="232">
          <cell r="R232">
            <v>5550000</v>
          </cell>
        </row>
        <row r="233">
          <cell r="R233">
            <v>1242000</v>
          </cell>
        </row>
        <row r="234">
          <cell r="R234">
            <v>339000</v>
          </cell>
        </row>
        <row r="235">
          <cell r="R235">
            <v>345000</v>
          </cell>
        </row>
        <row r="236">
          <cell r="R236">
            <v>450000</v>
          </cell>
        </row>
        <row r="237">
          <cell r="R237">
            <v>855000</v>
          </cell>
        </row>
        <row r="238">
          <cell r="R238">
            <v>810000</v>
          </cell>
        </row>
        <row r="279">
          <cell r="R279">
            <v>13050000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0"/>
  <sheetViews>
    <sheetView tabSelected="1" topLeftCell="A251" zoomScale="71" zoomScaleNormal="71" workbookViewId="0">
      <selection activeCell="K273" sqref="K273"/>
    </sheetView>
  </sheetViews>
  <sheetFormatPr defaultRowHeight="12.75" customHeight="1"/>
  <cols>
    <col min="1" max="1" width="7.140625" style="113" customWidth="1"/>
    <col min="2" max="2" width="4" style="113" customWidth="1"/>
    <col min="3" max="3" width="47.140625" style="113" customWidth="1"/>
    <col min="4" max="4" width="14.42578125" style="115" customWidth="1"/>
    <col min="5" max="6" width="12.85546875" style="113" customWidth="1"/>
    <col min="7" max="7" width="10.85546875" style="113" customWidth="1"/>
    <col min="8" max="8" width="9.140625" style="113"/>
    <col min="9" max="9" width="17.85546875" style="113" customWidth="1"/>
    <col min="10" max="10" width="20.5703125" style="114" customWidth="1"/>
    <col min="11" max="16384" width="9.140625" style="113"/>
  </cols>
  <sheetData>
    <row r="1" spans="2:7" ht="12.75" customHeight="1">
      <c r="B1" s="112" t="s">
        <v>0</v>
      </c>
      <c r="C1" s="112"/>
      <c r="D1" s="112"/>
      <c r="E1" s="112"/>
      <c r="F1" s="112"/>
      <c r="G1" s="112"/>
    </row>
    <row r="2" spans="2:7" ht="12.75" customHeight="1">
      <c r="B2" s="112" t="s">
        <v>1</v>
      </c>
      <c r="C2" s="112"/>
      <c r="D2" s="112"/>
      <c r="E2" s="112"/>
      <c r="F2" s="112"/>
      <c r="G2" s="112"/>
    </row>
    <row r="3" spans="2:7" ht="12.75" customHeight="1">
      <c r="B3" s="113" t="s">
        <v>9</v>
      </c>
    </row>
    <row r="4" spans="2:7" ht="12.75" customHeight="1">
      <c r="B4" s="113" t="s">
        <v>77</v>
      </c>
    </row>
    <row r="6" spans="2:7" ht="12.75" customHeight="1">
      <c r="B6" s="116" t="s">
        <v>4</v>
      </c>
      <c r="C6" s="116" t="s">
        <v>3</v>
      </c>
      <c r="D6" s="117" t="s">
        <v>2</v>
      </c>
      <c r="E6" s="117"/>
      <c r="F6" s="117"/>
      <c r="G6" s="116" t="s">
        <v>8</v>
      </c>
    </row>
    <row r="7" spans="2:7" ht="12.75" customHeight="1">
      <c r="B7" s="116"/>
      <c r="C7" s="116"/>
      <c r="D7" s="118" t="s">
        <v>5</v>
      </c>
      <c r="E7" s="119" t="s">
        <v>6</v>
      </c>
      <c r="F7" s="119" t="s">
        <v>7</v>
      </c>
      <c r="G7" s="116"/>
    </row>
    <row r="8" spans="2:7" ht="12.75" customHeight="1">
      <c r="B8" s="120">
        <v>1</v>
      </c>
      <c r="C8" s="120">
        <v>2</v>
      </c>
      <c r="D8" s="121">
        <v>3</v>
      </c>
      <c r="E8" s="120">
        <v>4</v>
      </c>
      <c r="F8" s="120">
        <v>5</v>
      </c>
      <c r="G8" s="120">
        <v>6</v>
      </c>
    </row>
    <row r="9" spans="2:7" ht="12.75" customHeight="1">
      <c r="B9" s="122"/>
      <c r="C9" s="123" t="s">
        <v>42</v>
      </c>
      <c r="D9" s="60">
        <f>SUM(D11+D15+D32+D37+D45+D53)</f>
        <v>588569000</v>
      </c>
      <c r="E9" s="124">
        <f>SUM(E11+E15+E32+E37+E45+E53)</f>
        <v>0</v>
      </c>
      <c r="F9" s="124">
        <f>SUM(D9-E9)</f>
        <v>588569000</v>
      </c>
      <c r="G9" s="122"/>
    </row>
    <row r="10" spans="2:7" ht="12.75" customHeight="1">
      <c r="B10" s="119"/>
      <c r="C10" s="123" t="s">
        <v>76</v>
      </c>
      <c r="D10" s="60"/>
      <c r="E10" s="118"/>
      <c r="F10" s="124">
        <f t="shared" ref="F10:F54" si="0">SUM(D10-E10)</f>
        <v>0</v>
      </c>
      <c r="G10" s="119"/>
    </row>
    <row r="11" spans="2:7" ht="12.75" customHeight="1">
      <c r="B11" s="122"/>
      <c r="C11" s="123" t="s">
        <v>43</v>
      </c>
      <c r="D11" s="60">
        <f>SUM(D12:D13)</f>
        <v>222000000</v>
      </c>
      <c r="E11" s="124">
        <f>SUM(E12:E13)</f>
        <v>0</v>
      </c>
      <c r="F11" s="124">
        <f t="shared" si="0"/>
        <v>222000000</v>
      </c>
      <c r="G11" s="122"/>
    </row>
    <row r="12" spans="2:7" ht="12.75" customHeight="1">
      <c r="B12" s="119"/>
      <c r="C12" s="54" t="s">
        <v>44</v>
      </c>
      <c r="D12" s="125">
        <v>201000000</v>
      </c>
      <c r="E12" s="118">
        <v>0</v>
      </c>
      <c r="F12" s="126">
        <f t="shared" si="0"/>
        <v>201000000</v>
      </c>
      <c r="G12" s="119"/>
    </row>
    <row r="13" spans="2:7" ht="12.75" customHeight="1">
      <c r="B13" s="119"/>
      <c r="C13" s="54" t="s">
        <v>46</v>
      </c>
      <c r="D13" s="125">
        <v>21000000</v>
      </c>
      <c r="E13" s="118">
        <v>0</v>
      </c>
      <c r="F13" s="126">
        <f t="shared" si="0"/>
        <v>21000000</v>
      </c>
      <c r="G13" s="119"/>
    </row>
    <row r="14" spans="2:7" ht="12.75" customHeight="1">
      <c r="B14" s="119"/>
      <c r="C14" s="54"/>
      <c r="D14" s="55"/>
      <c r="E14" s="118"/>
      <c r="F14" s="124"/>
      <c r="G14" s="119"/>
    </row>
    <row r="15" spans="2:7" ht="12.75" customHeight="1">
      <c r="B15" s="122"/>
      <c r="C15" s="127" t="s">
        <v>47</v>
      </c>
      <c r="D15" s="60">
        <f>SUM(D16:D30)</f>
        <v>124360000</v>
      </c>
      <c r="E15" s="124">
        <f>SUM(E16:E30)</f>
        <v>0</v>
      </c>
      <c r="F15" s="124">
        <f t="shared" ref="F15:F59" si="1">SUM(D15-E15)</f>
        <v>124360000</v>
      </c>
      <c r="G15" s="122"/>
    </row>
    <row r="16" spans="2:7" ht="12.75" customHeight="1">
      <c r="B16" s="119"/>
      <c r="C16" s="128" t="s">
        <v>10</v>
      </c>
      <c r="D16" s="56">
        <v>22200000</v>
      </c>
      <c r="E16" s="118">
        <v>0</v>
      </c>
      <c r="F16" s="126">
        <f t="shared" si="1"/>
        <v>22200000</v>
      </c>
      <c r="G16" s="119"/>
    </row>
    <row r="17" spans="2:7" ht="12.75" customHeight="1">
      <c r="B17" s="119"/>
      <c r="C17" s="128" t="s">
        <v>11</v>
      </c>
      <c r="D17" s="56">
        <v>3300000</v>
      </c>
      <c r="E17" s="118">
        <v>0</v>
      </c>
      <c r="F17" s="126">
        <f t="shared" si="1"/>
        <v>3300000</v>
      </c>
      <c r="G17" s="119"/>
    </row>
    <row r="18" spans="2:7" ht="12.75" customHeight="1">
      <c r="B18" s="119"/>
      <c r="C18" s="128" t="s">
        <v>12</v>
      </c>
      <c r="D18" s="56">
        <v>1260000</v>
      </c>
      <c r="E18" s="118">
        <v>0</v>
      </c>
      <c r="F18" s="126">
        <f t="shared" si="1"/>
        <v>1260000</v>
      </c>
      <c r="G18" s="119"/>
    </row>
    <row r="19" spans="2:7" ht="12.75" customHeight="1">
      <c r="B19" s="119"/>
      <c r="C19" s="128" t="s">
        <v>48</v>
      </c>
      <c r="D19" s="56">
        <v>1025000</v>
      </c>
      <c r="E19" s="118">
        <v>0</v>
      </c>
      <c r="F19" s="126">
        <f t="shared" si="1"/>
        <v>1025000</v>
      </c>
      <c r="G19" s="119"/>
    </row>
    <row r="20" spans="2:7" ht="12.75" customHeight="1">
      <c r="B20" s="119"/>
      <c r="C20" s="128" t="s">
        <v>13</v>
      </c>
      <c r="D20" s="56">
        <v>1800000</v>
      </c>
      <c r="E20" s="118">
        <v>0</v>
      </c>
      <c r="F20" s="126">
        <f t="shared" si="1"/>
        <v>1800000</v>
      </c>
      <c r="G20" s="119"/>
    </row>
    <row r="21" spans="2:7" ht="12.75" customHeight="1">
      <c r="B21" s="119"/>
      <c r="C21" s="128" t="s">
        <v>14</v>
      </c>
      <c r="D21" s="56">
        <v>3640000</v>
      </c>
      <c r="E21" s="118">
        <v>0</v>
      </c>
      <c r="F21" s="126">
        <f t="shared" si="1"/>
        <v>3640000</v>
      </c>
      <c r="G21" s="119"/>
    </row>
    <row r="22" spans="2:7" ht="12.75" customHeight="1">
      <c r="B22" s="119"/>
      <c r="C22" s="128" t="s">
        <v>15</v>
      </c>
      <c r="D22" s="57">
        <v>2800000</v>
      </c>
      <c r="E22" s="118">
        <v>0</v>
      </c>
      <c r="F22" s="126">
        <f t="shared" si="1"/>
        <v>2800000</v>
      </c>
      <c r="G22" s="119"/>
    </row>
    <row r="23" spans="2:7" ht="12.75" customHeight="1">
      <c r="B23" s="119"/>
      <c r="C23" s="58" t="s">
        <v>17</v>
      </c>
      <c r="D23" s="56">
        <v>3000000</v>
      </c>
      <c r="E23" s="118">
        <v>0</v>
      </c>
      <c r="F23" s="126">
        <f t="shared" si="1"/>
        <v>3000000</v>
      </c>
      <c r="G23" s="119"/>
    </row>
    <row r="24" spans="2:7" ht="12.75" customHeight="1">
      <c r="B24" s="119"/>
      <c r="C24" s="58" t="s">
        <v>19</v>
      </c>
      <c r="D24" s="56">
        <v>3750000</v>
      </c>
      <c r="E24" s="118">
        <v>0</v>
      </c>
      <c r="F24" s="126">
        <f t="shared" si="1"/>
        <v>3750000</v>
      </c>
      <c r="G24" s="119"/>
    </row>
    <row r="25" spans="2:7" ht="12.75" customHeight="1">
      <c r="B25" s="119"/>
      <c r="C25" s="58" t="s">
        <v>20</v>
      </c>
      <c r="D25" s="56">
        <v>8050000</v>
      </c>
      <c r="E25" s="118">
        <v>0</v>
      </c>
      <c r="F25" s="126">
        <f t="shared" si="1"/>
        <v>8050000</v>
      </c>
      <c r="G25" s="119"/>
    </row>
    <row r="26" spans="2:7" ht="12.75" customHeight="1">
      <c r="B26" s="119"/>
      <c r="C26" s="58" t="s">
        <v>26</v>
      </c>
      <c r="D26" s="56">
        <v>1500000</v>
      </c>
      <c r="E26" s="118">
        <v>0</v>
      </c>
      <c r="F26" s="126">
        <f t="shared" si="1"/>
        <v>1500000</v>
      </c>
      <c r="G26" s="119"/>
    </row>
    <row r="27" spans="2:7" ht="12.75" customHeight="1">
      <c r="B27" s="119"/>
      <c r="C27" s="58" t="s">
        <v>27</v>
      </c>
      <c r="D27" s="56">
        <v>5000000</v>
      </c>
      <c r="E27" s="118">
        <v>0</v>
      </c>
      <c r="F27" s="126">
        <f t="shared" si="1"/>
        <v>5000000</v>
      </c>
      <c r="G27" s="119"/>
    </row>
    <row r="28" spans="2:7" ht="12.75" customHeight="1">
      <c r="B28" s="119"/>
      <c r="C28" s="58" t="s">
        <v>28</v>
      </c>
      <c r="D28" s="59">
        <v>22945000</v>
      </c>
      <c r="E28" s="118">
        <v>0</v>
      </c>
      <c r="F28" s="126">
        <f t="shared" si="1"/>
        <v>22945000</v>
      </c>
      <c r="G28" s="119"/>
    </row>
    <row r="29" spans="2:7" ht="12.75" customHeight="1">
      <c r="B29" s="119"/>
      <c r="C29" s="58" t="s">
        <v>29</v>
      </c>
      <c r="D29" s="59">
        <v>3900000</v>
      </c>
      <c r="E29" s="118">
        <v>0</v>
      </c>
      <c r="F29" s="126">
        <f t="shared" si="1"/>
        <v>3900000</v>
      </c>
      <c r="G29" s="119"/>
    </row>
    <row r="30" spans="2:7" ht="12.75" customHeight="1">
      <c r="B30" s="119"/>
      <c r="C30" s="58" t="s">
        <v>32</v>
      </c>
      <c r="D30" s="59">
        <v>40190000</v>
      </c>
      <c r="E30" s="118">
        <v>0</v>
      </c>
      <c r="F30" s="126">
        <f t="shared" si="1"/>
        <v>40190000</v>
      </c>
      <c r="G30" s="119"/>
    </row>
    <row r="31" spans="2:7" ht="12.75" customHeight="1">
      <c r="B31" s="119"/>
      <c r="C31" s="58"/>
      <c r="D31" s="60"/>
      <c r="E31" s="118"/>
      <c r="F31" s="124"/>
      <c r="G31" s="119"/>
    </row>
    <row r="32" spans="2:7" ht="12.75" customHeight="1">
      <c r="B32" s="119"/>
      <c r="C32" s="129" t="s">
        <v>49</v>
      </c>
      <c r="D32" s="60">
        <f>SUM(D33:D35)</f>
        <v>102169000</v>
      </c>
      <c r="E32" s="118"/>
      <c r="F32" s="124">
        <f t="shared" ref="F32:F67" si="2">SUM(D32-E32)</f>
        <v>102169000</v>
      </c>
      <c r="G32" s="119"/>
    </row>
    <row r="33" spans="2:7" ht="12.75" customHeight="1">
      <c r="B33" s="119"/>
      <c r="C33" s="58" t="s">
        <v>50</v>
      </c>
      <c r="D33" s="56">
        <v>45045000</v>
      </c>
      <c r="E33" s="118"/>
      <c r="F33" s="126">
        <f t="shared" si="2"/>
        <v>45045000</v>
      </c>
      <c r="G33" s="119"/>
    </row>
    <row r="34" spans="2:7" ht="12.75" customHeight="1">
      <c r="B34" s="119"/>
      <c r="C34" s="58" t="s">
        <v>16</v>
      </c>
      <c r="D34" s="56">
        <v>44044000</v>
      </c>
      <c r="E34" s="118"/>
      <c r="F34" s="126">
        <f t="shared" si="2"/>
        <v>44044000</v>
      </c>
      <c r="G34" s="119"/>
    </row>
    <row r="35" spans="2:7" ht="12.75" customHeight="1">
      <c r="B35" s="119"/>
      <c r="C35" s="58" t="s">
        <v>51</v>
      </c>
      <c r="D35" s="56">
        <v>13080000</v>
      </c>
      <c r="E35" s="118"/>
      <c r="F35" s="126">
        <f t="shared" si="2"/>
        <v>13080000</v>
      </c>
      <c r="G35" s="119"/>
    </row>
    <row r="36" spans="2:7" ht="12.75" customHeight="1">
      <c r="B36" s="119"/>
      <c r="C36" s="61"/>
      <c r="D36" s="62"/>
      <c r="E36" s="118"/>
      <c r="F36" s="124"/>
      <c r="G36" s="119"/>
    </row>
    <row r="37" spans="2:7" ht="12.75" customHeight="1">
      <c r="B37" s="122"/>
      <c r="C37" s="129" t="s">
        <v>69</v>
      </c>
      <c r="D37" s="60">
        <f>SUM(D38:D43)</f>
        <v>80200000</v>
      </c>
      <c r="E37" s="124">
        <f>SUM(E38:E43)</f>
        <v>0</v>
      </c>
      <c r="F37" s="124">
        <f t="shared" ref="F37:F67" si="3">SUM(D37-E37)</f>
        <v>80200000</v>
      </c>
      <c r="G37" s="122"/>
    </row>
    <row r="38" spans="2:7" ht="12.75" customHeight="1">
      <c r="B38" s="119"/>
      <c r="C38" s="128" t="s">
        <v>70</v>
      </c>
      <c r="D38" s="56">
        <v>52200000</v>
      </c>
      <c r="E38" s="118">
        <v>0</v>
      </c>
      <c r="F38" s="126">
        <f t="shared" si="3"/>
        <v>52200000</v>
      </c>
      <c r="G38" s="119"/>
    </row>
    <row r="39" spans="2:7" ht="12.75" customHeight="1">
      <c r="B39" s="119"/>
      <c r="C39" s="58" t="s">
        <v>18</v>
      </c>
      <c r="D39" s="56">
        <v>8000000</v>
      </c>
      <c r="E39" s="118"/>
      <c r="F39" s="126">
        <f t="shared" si="3"/>
        <v>8000000</v>
      </c>
      <c r="G39" s="119"/>
    </row>
    <row r="40" spans="2:7" ht="12.75" customHeight="1">
      <c r="B40" s="119"/>
      <c r="C40" s="58" t="s">
        <v>21</v>
      </c>
      <c r="D40" s="56">
        <v>2000000</v>
      </c>
      <c r="E40" s="118"/>
      <c r="F40" s="126">
        <f t="shared" si="3"/>
        <v>2000000</v>
      </c>
      <c r="G40" s="119"/>
    </row>
    <row r="41" spans="2:7" ht="12.75" customHeight="1">
      <c r="B41" s="119"/>
      <c r="C41" s="58" t="s">
        <v>22</v>
      </c>
      <c r="D41" s="56">
        <v>5500000</v>
      </c>
      <c r="E41" s="118"/>
      <c r="F41" s="126">
        <f t="shared" si="3"/>
        <v>5500000</v>
      </c>
      <c r="G41" s="119"/>
    </row>
    <row r="42" spans="2:7" ht="12.75" customHeight="1">
      <c r="B42" s="119"/>
      <c r="C42" s="58" t="s">
        <v>23</v>
      </c>
      <c r="D42" s="56">
        <v>10000000</v>
      </c>
      <c r="E42" s="118"/>
      <c r="F42" s="126">
        <f t="shared" si="3"/>
        <v>10000000</v>
      </c>
      <c r="G42" s="119"/>
    </row>
    <row r="43" spans="2:7" ht="12.75" customHeight="1">
      <c r="B43" s="119"/>
      <c r="C43" s="58" t="s">
        <v>24</v>
      </c>
      <c r="D43" s="56">
        <v>2500000</v>
      </c>
      <c r="E43" s="118"/>
      <c r="F43" s="126">
        <f t="shared" si="3"/>
        <v>2500000</v>
      </c>
      <c r="G43" s="119"/>
    </row>
    <row r="44" spans="2:7" ht="12.75" customHeight="1">
      <c r="B44" s="119"/>
      <c r="C44" s="58"/>
      <c r="D44" s="60"/>
      <c r="E44" s="118"/>
      <c r="F44" s="124"/>
      <c r="G44" s="119"/>
    </row>
    <row r="45" spans="2:7" ht="12.75" customHeight="1">
      <c r="B45" s="119"/>
      <c r="C45" s="130" t="s">
        <v>71</v>
      </c>
      <c r="D45" s="60">
        <f>SUM(D46:D51)</f>
        <v>59840000</v>
      </c>
      <c r="E45" s="118">
        <f>SUM(E46:E51)</f>
        <v>0</v>
      </c>
      <c r="F45" s="124">
        <f t="shared" ref="F45:F67" si="4">SUM(D45-E45)</f>
        <v>59840000</v>
      </c>
      <c r="G45" s="119"/>
    </row>
    <row r="46" spans="2:7" ht="12.75" customHeight="1">
      <c r="B46" s="119"/>
      <c r="C46" s="58" t="s">
        <v>25</v>
      </c>
      <c r="D46" s="56">
        <v>37500000</v>
      </c>
      <c r="E46" s="118"/>
      <c r="F46" s="126">
        <f t="shared" si="4"/>
        <v>37500000</v>
      </c>
      <c r="G46" s="119"/>
    </row>
    <row r="47" spans="2:7" ht="12.75" customHeight="1">
      <c r="B47" s="119"/>
      <c r="C47" s="58" t="s">
        <v>72</v>
      </c>
      <c r="D47" s="56">
        <v>5000000</v>
      </c>
      <c r="E47" s="118"/>
      <c r="F47" s="126">
        <f t="shared" si="4"/>
        <v>5000000</v>
      </c>
      <c r="G47" s="119"/>
    </row>
    <row r="48" spans="2:7" ht="12.75" customHeight="1">
      <c r="B48" s="119"/>
      <c r="C48" s="58" t="s">
        <v>73</v>
      </c>
      <c r="D48" s="56">
        <v>2500000</v>
      </c>
      <c r="E48" s="118"/>
      <c r="F48" s="126">
        <f t="shared" si="4"/>
        <v>2500000</v>
      </c>
      <c r="G48" s="119"/>
    </row>
    <row r="49" spans="2:7" ht="12.75" customHeight="1">
      <c r="B49" s="119"/>
      <c r="C49" s="58" t="s">
        <v>30</v>
      </c>
      <c r="D49" s="59">
        <v>3300000</v>
      </c>
      <c r="E49" s="118"/>
      <c r="F49" s="126">
        <f t="shared" si="4"/>
        <v>3300000</v>
      </c>
      <c r="G49" s="119"/>
    </row>
    <row r="50" spans="2:7" ht="12.75" customHeight="1">
      <c r="B50" s="119"/>
      <c r="C50" s="58" t="s">
        <v>31</v>
      </c>
      <c r="D50" s="59">
        <v>5000000</v>
      </c>
      <c r="E50" s="118"/>
      <c r="F50" s="126">
        <f t="shared" si="4"/>
        <v>5000000</v>
      </c>
      <c r="G50" s="119"/>
    </row>
    <row r="51" spans="2:7" ht="12.75" customHeight="1">
      <c r="B51" s="119"/>
      <c r="C51" s="63" t="s">
        <v>33</v>
      </c>
      <c r="D51" s="59">
        <v>6540000</v>
      </c>
      <c r="E51" s="118"/>
      <c r="F51" s="126">
        <f t="shared" si="4"/>
        <v>6540000</v>
      </c>
      <c r="G51" s="119"/>
    </row>
    <row r="52" spans="2:7" ht="12.75" customHeight="1">
      <c r="B52" s="119"/>
      <c r="C52" s="63"/>
      <c r="D52" s="60"/>
      <c r="E52" s="118"/>
      <c r="F52" s="124">
        <f t="shared" si="4"/>
        <v>0</v>
      </c>
      <c r="G52" s="119"/>
    </row>
    <row r="53" spans="2:7" ht="12.75" customHeight="1">
      <c r="B53" s="119"/>
      <c r="C53" s="130" t="s">
        <v>74</v>
      </c>
      <c r="D53" s="60">
        <v>0</v>
      </c>
      <c r="E53" s="118">
        <f>SUM(E54)</f>
        <v>0</v>
      </c>
      <c r="F53" s="124">
        <f t="shared" si="4"/>
        <v>0</v>
      </c>
      <c r="G53" s="119"/>
    </row>
    <row r="54" spans="2:7" ht="12.75" customHeight="1">
      <c r="B54" s="119"/>
      <c r="C54" s="64" t="s">
        <v>75</v>
      </c>
      <c r="D54" s="60">
        <v>0</v>
      </c>
      <c r="E54" s="118"/>
      <c r="F54" s="124">
        <f t="shared" si="4"/>
        <v>0</v>
      </c>
      <c r="G54" s="119"/>
    </row>
    <row r="55" spans="2:7" ht="12.75" customHeight="1">
      <c r="B55" s="122"/>
      <c r="C55" s="65"/>
      <c r="D55" s="122"/>
      <c r="E55" s="122"/>
      <c r="F55" s="122"/>
      <c r="G55" s="122"/>
    </row>
    <row r="56" spans="2:7" ht="12.75" customHeight="1">
      <c r="B56" s="131" t="s">
        <v>35</v>
      </c>
      <c r="C56" s="132"/>
      <c r="D56" s="60">
        <f>SUM(D11+D15+D32+D37+D45+D53)</f>
        <v>588569000</v>
      </c>
      <c r="E56" s="124">
        <f>SUM(E11+E15+E32+E37+E45+E53)</f>
        <v>0</v>
      </c>
      <c r="F56" s="124">
        <f>SUM(D56-E56)</f>
        <v>588569000</v>
      </c>
      <c r="G56" s="119"/>
    </row>
    <row r="58" spans="2:7" ht="12.75" customHeight="1">
      <c r="B58" s="113" t="s">
        <v>36</v>
      </c>
    </row>
    <row r="59" spans="2:7" ht="12.75" customHeight="1">
      <c r="B59" s="113" t="s">
        <v>37</v>
      </c>
    </row>
    <row r="60" spans="2:7" ht="12.75" customHeight="1">
      <c r="B60" s="113" t="s">
        <v>38</v>
      </c>
    </row>
    <row r="62" spans="2:7" ht="12.75" customHeight="1">
      <c r="D62" s="133" t="s">
        <v>90</v>
      </c>
    </row>
    <row r="63" spans="2:7" ht="12.75" customHeight="1">
      <c r="D63" s="134" t="s">
        <v>40</v>
      </c>
      <c r="E63" s="134"/>
    </row>
    <row r="67" spans="4:5" ht="12.75" customHeight="1">
      <c r="D67" s="135" t="s">
        <v>41</v>
      </c>
      <c r="E67" s="135"/>
    </row>
    <row r="88" spans="2:10" ht="12.75" customHeight="1">
      <c r="B88" s="134" t="s">
        <v>0</v>
      </c>
      <c r="C88" s="134"/>
      <c r="D88" s="134"/>
      <c r="E88" s="134"/>
      <c r="F88" s="134"/>
      <c r="G88" s="134"/>
    </row>
    <row r="89" spans="2:10" ht="12.75" customHeight="1">
      <c r="B89" s="134" t="s">
        <v>1</v>
      </c>
      <c r="C89" s="134"/>
      <c r="D89" s="134"/>
      <c r="E89" s="134"/>
      <c r="F89" s="134"/>
      <c r="G89" s="134"/>
    </row>
    <row r="90" spans="2:10" ht="12.75" customHeight="1">
      <c r="B90" s="113" t="s">
        <v>9</v>
      </c>
    </row>
    <row r="91" spans="2:10" ht="12.75" customHeight="1">
      <c r="B91" s="113" t="s">
        <v>77</v>
      </c>
    </row>
    <row r="93" spans="2:10" ht="12.75" customHeight="1">
      <c r="B93" s="116" t="s">
        <v>4</v>
      </c>
      <c r="C93" s="116" t="s">
        <v>3</v>
      </c>
      <c r="D93" s="117" t="s">
        <v>2</v>
      </c>
      <c r="E93" s="117"/>
      <c r="F93" s="117"/>
      <c r="G93" s="116" t="s">
        <v>8</v>
      </c>
    </row>
    <row r="94" spans="2:10" ht="12.75" customHeight="1">
      <c r="B94" s="116"/>
      <c r="C94" s="116"/>
      <c r="D94" s="118" t="s">
        <v>5</v>
      </c>
      <c r="E94" s="119" t="s">
        <v>6</v>
      </c>
      <c r="F94" s="119" t="s">
        <v>7</v>
      </c>
      <c r="G94" s="116"/>
    </row>
    <row r="95" spans="2:10" ht="12.75" customHeight="1">
      <c r="B95" s="120">
        <v>1</v>
      </c>
      <c r="C95" s="120">
        <v>2</v>
      </c>
      <c r="D95" s="121">
        <v>3</v>
      </c>
      <c r="E95" s="120">
        <v>4</v>
      </c>
      <c r="F95" s="120">
        <v>5</v>
      </c>
      <c r="G95" s="120">
        <v>6</v>
      </c>
    </row>
    <row r="96" spans="2:10" s="136" customFormat="1" ht="12.75" customHeight="1">
      <c r="B96" s="122"/>
      <c r="C96" s="123" t="s">
        <v>42</v>
      </c>
      <c r="D96" s="60">
        <f>SUM(D98+D102+D119+D124+D132+D140)</f>
        <v>588569000</v>
      </c>
      <c r="E96" s="124">
        <f>SUM(E98+E102+E119+E124+E132+E140)</f>
        <v>77316000</v>
      </c>
      <c r="F96" s="124">
        <f>SUM(D96-E96)</f>
        <v>511253000</v>
      </c>
      <c r="G96" s="122"/>
      <c r="J96" s="137"/>
    </row>
    <row r="97" spans="2:10" ht="12.75" customHeight="1">
      <c r="B97" s="119"/>
      <c r="C97" s="123" t="s">
        <v>76</v>
      </c>
      <c r="D97" s="60"/>
      <c r="E97" s="118"/>
      <c r="F97" s="124">
        <f t="shared" ref="F97:F141" si="5">SUM(D97-E97)</f>
        <v>0</v>
      </c>
      <c r="G97" s="119"/>
    </row>
    <row r="98" spans="2:10" s="136" customFormat="1" ht="12.75" customHeight="1">
      <c r="B98" s="122"/>
      <c r="C98" s="123" t="s">
        <v>43</v>
      </c>
      <c r="D98" s="60">
        <f>SUM(D99:D100)</f>
        <v>222000000</v>
      </c>
      <c r="E98" s="124">
        <f>SUM(E99:E100)</f>
        <v>54675000</v>
      </c>
      <c r="F98" s="124">
        <f t="shared" si="5"/>
        <v>167325000</v>
      </c>
      <c r="G98" s="122"/>
      <c r="J98" s="137"/>
    </row>
    <row r="99" spans="2:10" ht="12.75" customHeight="1">
      <c r="B99" s="119"/>
      <c r="C99" s="54" t="s">
        <v>44</v>
      </c>
      <c r="D99" s="125">
        <v>201000000</v>
      </c>
      <c r="E99" s="118">
        <f>SUM('[1]MARET SPJ '!$R$227)</f>
        <v>50250000</v>
      </c>
      <c r="F99" s="126">
        <f t="shared" si="5"/>
        <v>150750000</v>
      </c>
      <c r="G99" s="119"/>
    </row>
    <row r="100" spans="2:10" ht="12.75" customHeight="1">
      <c r="B100" s="119"/>
      <c r="C100" s="54" t="s">
        <v>46</v>
      </c>
      <c r="D100" s="125">
        <v>21000000</v>
      </c>
      <c r="E100" s="118">
        <f>SUM('[1]MARET SPJ '!$R$229)</f>
        <v>4425000</v>
      </c>
      <c r="F100" s="126">
        <f t="shared" si="5"/>
        <v>16575000</v>
      </c>
      <c r="G100" s="119"/>
    </row>
    <row r="101" spans="2:10" ht="12.75" customHeight="1">
      <c r="B101" s="119"/>
      <c r="C101" s="54"/>
      <c r="D101" s="55"/>
      <c r="E101" s="118"/>
      <c r="F101" s="124"/>
      <c r="G101" s="119"/>
    </row>
    <row r="102" spans="2:10" s="136" customFormat="1" ht="12.75" customHeight="1">
      <c r="B102" s="122"/>
      <c r="C102" s="127" t="s">
        <v>47</v>
      </c>
      <c r="D102" s="60">
        <f>SUM(D103:D117)</f>
        <v>124360000</v>
      </c>
      <c r="E102" s="124">
        <f>SUM(E103:E117)</f>
        <v>9591000</v>
      </c>
      <c r="F102" s="124">
        <f t="shared" si="5"/>
        <v>114769000</v>
      </c>
      <c r="G102" s="122"/>
      <c r="J102" s="137"/>
    </row>
    <row r="103" spans="2:10" ht="12.75" customHeight="1">
      <c r="B103" s="119"/>
      <c r="C103" s="128" t="s">
        <v>10</v>
      </c>
      <c r="D103" s="56">
        <v>22200000</v>
      </c>
      <c r="E103" s="118">
        <f>SUM('[1]MARET SPJ '!$R$232)</f>
        <v>5550000</v>
      </c>
      <c r="F103" s="126">
        <f t="shared" si="5"/>
        <v>16650000</v>
      </c>
      <c r="G103" s="119"/>
    </row>
    <row r="104" spans="2:10" ht="12.75" customHeight="1">
      <c r="B104" s="119"/>
      <c r="C104" s="128" t="s">
        <v>11</v>
      </c>
      <c r="D104" s="56">
        <v>3300000</v>
      </c>
      <c r="E104" s="118">
        <f>SUM('[1]MARET SPJ '!$R$233)</f>
        <v>1242000</v>
      </c>
      <c r="F104" s="126">
        <f t="shared" si="5"/>
        <v>2058000</v>
      </c>
      <c r="G104" s="119"/>
    </row>
    <row r="105" spans="2:10" ht="12.75" customHeight="1">
      <c r="B105" s="119"/>
      <c r="C105" s="128" t="s">
        <v>12</v>
      </c>
      <c r="D105" s="56">
        <v>1260000</v>
      </c>
      <c r="E105" s="118">
        <f>SUM('[1]MARET SPJ '!$R$234)</f>
        <v>339000</v>
      </c>
      <c r="F105" s="126">
        <f t="shared" si="5"/>
        <v>921000</v>
      </c>
      <c r="G105" s="119"/>
    </row>
    <row r="106" spans="2:10" ht="12.75" customHeight="1">
      <c r="B106" s="119"/>
      <c r="C106" s="128" t="s">
        <v>48</v>
      </c>
      <c r="D106" s="56">
        <v>1025000</v>
      </c>
      <c r="E106" s="118">
        <f>SUM('[1]MARET SPJ '!$R$235)</f>
        <v>345000</v>
      </c>
      <c r="F106" s="126">
        <f t="shared" si="5"/>
        <v>680000</v>
      </c>
      <c r="G106" s="119"/>
    </row>
    <row r="107" spans="2:10" ht="12.75" customHeight="1">
      <c r="B107" s="119"/>
      <c r="C107" s="128" t="s">
        <v>13</v>
      </c>
      <c r="D107" s="56">
        <v>1800000</v>
      </c>
      <c r="E107" s="118">
        <f>SUM('[1]MARET SPJ '!$R$236)</f>
        <v>450000</v>
      </c>
      <c r="F107" s="126">
        <f t="shared" si="5"/>
        <v>1350000</v>
      </c>
      <c r="G107" s="119"/>
    </row>
    <row r="108" spans="2:10" ht="12.75" customHeight="1">
      <c r="B108" s="119"/>
      <c r="C108" s="128" t="s">
        <v>14</v>
      </c>
      <c r="D108" s="56">
        <v>3640000</v>
      </c>
      <c r="E108" s="118">
        <f>SUM('[1]MARET SPJ '!$R$237)</f>
        <v>855000</v>
      </c>
      <c r="F108" s="126">
        <f t="shared" si="5"/>
        <v>2785000</v>
      </c>
      <c r="G108" s="119"/>
    </row>
    <row r="109" spans="2:10" ht="12.75" customHeight="1">
      <c r="B109" s="119"/>
      <c r="C109" s="128" t="s">
        <v>15</v>
      </c>
      <c r="D109" s="57">
        <v>2800000</v>
      </c>
      <c r="E109" s="118">
        <f>SUM('[1]MARET SPJ '!$R$238)</f>
        <v>810000</v>
      </c>
      <c r="F109" s="126">
        <f t="shared" si="5"/>
        <v>1990000</v>
      </c>
      <c r="G109" s="119"/>
    </row>
    <row r="110" spans="2:10" ht="12.75" customHeight="1">
      <c r="B110" s="119"/>
      <c r="C110" s="58" t="s">
        <v>17</v>
      </c>
      <c r="D110" s="56">
        <v>3000000</v>
      </c>
      <c r="E110" s="118"/>
      <c r="F110" s="126">
        <f t="shared" si="5"/>
        <v>3000000</v>
      </c>
      <c r="G110" s="119"/>
    </row>
    <row r="111" spans="2:10" ht="12.75" customHeight="1">
      <c r="B111" s="119"/>
      <c r="C111" s="58" t="s">
        <v>19</v>
      </c>
      <c r="D111" s="56">
        <v>3750000</v>
      </c>
      <c r="E111" s="118"/>
      <c r="F111" s="126">
        <f t="shared" si="5"/>
        <v>3750000</v>
      </c>
      <c r="G111" s="119"/>
    </row>
    <row r="112" spans="2:10" ht="12.75" customHeight="1">
      <c r="B112" s="119"/>
      <c r="C112" s="58" t="s">
        <v>20</v>
      </c>
      <c r="D112" s="56">
        <v>8050000</v>
      </c>
      <c r="E112" s="118"/>
      <c r="F112" s="126">
        <f t="shared" si="5"/>
        <v>8050000</v>
      </c>
      <c r="G112" s="119"/>
    </row>
    <row r="113" spans="2:10" ht="12.75" customHeight="1">
      <c r="B113" s="119"/>
      <c r="C113" s="58" t="s">
        <v>26</v>
      </c>
      <c r="D113" s="56">
        <v>1500000</v>
      </c>
      <c r="E113" s="118"/>
      <c r="F113" s="126">
        <f t="shared" si="5"/>
        <v>1500000</v>
      </c>
      <c r="G113" s="119"/>
    </row>
    <row r="114" spans="2:10" ht="12.75" customHeight="1">
      <c r="B114" s="119"/>
      <c r="C114" s="58" t="s">
        <v>27</v>
      </c>
      <c r="D114" s="56">
        <v>5000000</v>
      </c>
      <c r="E114" s="118"/>
      <c r="F114" s="126">
        <f t="shared" si="5"/>
        <v>5000000</v>
      </c>
      <c r="G114" s="119"/>
    </row>
    <row r="115" spans="2:10" ht="12.75" customHeight="1">
      <c r="B115" s="119"/>
      <c r="C115" s="58" t="s">
        <v>28</v>
      </c>
      <c r="D115" s="59">
        <v>22945000</v>
      </c>
      <c r="E115" s="118"/>
      <c r="F115" s="126">
        <f t="shared" si="5"/>
        <v>22945000</v>
      </c>
      <c r="G115" s="119"/>
    </row>
    <row r="116" spans="2:10" ht="12.75" customHeight="1">
      <c r="B116" s="119"/>
      <c r="C116" s="58" t="s">
        <v>29</v>
      </c>
      <c r="D116" s="59">
        <v>3900000</v>
      </c>
      <c r="E116" s="118"/>
      <c r="F116" s="126">
        <f t="shared" si="5"/>
        <v>3900000</v>
      </c>
      <c r="G116" s="119"/>
    </row>
    <row r="117" spans="2:10" ht="12.75" customHeight="1">
      <c r="B117" s="119"/>
      <c r="C117" s="58" t="s">
        <v>32</v>
      </c>
      <c r="D117" s="59">
        <v>40190000</v>
      </c>
      <c r="E117" s="118"/>
      <c r="F117" s="126">
        <f t="shared" si="5"/>
        <v>40190000</v>
      </c>
      <c r="G117" s="119"/>
    </row>
    <row r="118" spans="2:10" ht="12.75" customHeight="1">
      <c r="B118" s="119"/>
      <c r="C118" s="58"/>
      <c r="D118" s="60"/>
      <c r="E118" s="118"/>
      <c r="F118" s="124"/>
      <c r="G118" s="119"/>
    </row>
    <row r="119" spans="2:10" ht="12.75" customHeight="1">
      <c r="B119" s="119"/>
      <c r="C119" s="129" t="s">
        <v>49</v>
      </c>
      <c r="D119" s="60">
        <f>SUM(D120:D122)</f>
        <v>102169000</v>
      </c>
      <c r="E119" s="118"/>
      <c r="F119" s="124">
        <f t="shared" si="5"/>
        <v>102169000</v>
      </c>
      <c r="G119" s="119"/>
    </row>
    <row r="120" spans="2:10" ht="12.75" customHeight="1">
      <c r="B120" s="119"/>
      <c r="C120" s="58" t="s">
        <v>50</v>
      </c>
      <c r="D120" s="56">
        <v>45045000</v>
      </c>
      <c r="E120" s="118"/>
      <c r="F120" s="126">
        <f t="shared" si="5"/>
        <v>45045000</v>
      </c>
      <c r="G120" s="119"/>
    </row>
    <row r="121" spans="2:10" ht="12.75" customHeight="1">
      <c r="B121" s="119"/>
      <c r="C121" s="58" t="s">
        <v>16</v>
      </c>
      <c r="D121" s="56">
        <v>44044000</v>
      </c>
      <c r="E121" s="118"/>
      <c r="F121" s="126">
        <f t="shared" si="5"/>
        <v>44044000</v>
      </c>
      <c r="G121" s="119"/>
    </row>
    <row r="122" spans="2:10" ht="12.75" customHeight="1">
      <c r="B122" s="119"/>
      <c r="C122" s="58" t="s">
        <v>51</v>
      </c>
      <c r="D122" s="56">
        <v>13080000</v>
      </c>
      <c r="E122" s="118"/>
      <c r="F122" s="126">
        <f t="shared" si="5"/>
        <v>13080000</v>
      </c>
      <c r="G122" s="119"/>
    </row>
    <row r="123" spans="2:10" ht="12.75" customHeight="1">
      <c r="B123" s="119"/>
      <c r="C123" s="61"/>
      <c r="D123" s="62"/>
      <c r="E123" s="118"/>
      <c r="F123" s="124"/>
      <c r="G123" s="119"/>
    </row>
    <row r="124" spans="2:10" s="136" customFormat="1" ht="12.75" customHeight="1">
      <c r="B124" s="122"/>
      <c r="C124" s="129" t="s">
        <v>69</v>
      </c>
      <c r="D124" s="60">
        <f>SUM(D125:D130)</f>
        <v>80200000</v>
      </c>
      <c r="E124" s="124">
        <f>SUM(E125:E130)</f>
        <v>13050000</v>
      </c>
      <c r="F124" s="124">
        <f t="shared" si="5"/>
        <v>67150000</v>
      </c>
      <c r="G124" s="122"/>
      <c r="J124" s="137"/>
    </row>
    <row r="125" spans="2:10" ht="12.75" customHeight="1">
      <c r="B125" s="119"/>
      <c r="C125" s="128" t="s">
        <v>70</v>
      </c>
      <c r="D125" s="56">
        <v>52200000</v>
      </c>
      <c r="E125" s="118">
        <f>SUM('[1]MARET SPJ '!$R$279)</f>
        <v>13050000</v>
      </c>
      <c r="F125" s="126">
        <f t="shared" si="5"/>
        <v>39150000</v>
      </c>
      <c r="G125" s="119"/>
    </row>
    <row r="126" spans="2:10" ht="12.75" customHeight="1">
      <c r="B126" s="119"/>
      <c r="C126" s="58" t="s">
        <v>18</v>
      </c>
      <c r="D126" s="56">
        <v>8000000</v>
      </c>
      <c r="E126" s="118"/>
      <c r="F126" s="126">
        <f t="shared" si="5"/>
        <v>8000000</v>
      </c>
      <c r="G126" s="119"/>
    </row>
    <row r="127" spans="2:10" ht="12.75" customHeight="1">
      <c r="B127" s="119"/>
      <c r="C127" s="58" t="s">
        <v>21</v>
      </c>
      <c r="D127" s="56">
        <v>2000000</v>
      </c>
      <c r="E127" s="118"/>
      <c r="F127" s="126">
        <f t="shared" si="5"/>
        <v>2000000</v>
      </c>
      <c r="G127" s="119"/>
    </row>
    <row r="128" spans="2:10" ht="12.75" customHeight="1">
      <c r="B128" s="119"/>
      <c r="C128" s="58" t="s">
        <v>22</v>
      </c>
      <c r="D128" s="56">
        <v>5500000</v>
      </c>
      <c r="E128" s="118"/>
      <c r="F128" s="126">
        <f t="shared" si="5"/>
        <v>5500000</v>
      </c>
      <c r="G128" s="119"/>
    </row>
    <row r="129" spans="2:10" ht="12.75" customHeight="1">
      <c r="B129" s="119"/>
      <c r="C129" s="58" t="s">
        <v>23</v>
      </c>
      <c r="D129" s="56">
        <v>10000000</v>
      </c>
      <c r="E129" s="118"/>
      <c r="F129" s="126">
        <f t="shared" si="5"/>
        <v>10000000</v>
      </c>
      <c r="G129" s="119"/>
    </row>
    <row r="130" spans="2:10" ht="12.75" customHeight="1">
      <c r="B130" s="119"/>
      <c r="C130" s="58" t="s">
        <v>24</v>
      </c>
      <c r="D130" s="56">
        <v>2500000</v>
      </c>
      <c r="E130" s="118"/>
      <c r="F130" s="126">
        <f t="shared" si="5"/>
        <v>2500000</v>
      </c>
      <c r="G130" s="119"/>
    </row>
    <row r="131" spans="2:10" ht="12.75" customHeight="1">
      <c r="B131" s="119"/>
      <c r="C131" s="58"/>
      <c r="D131" s="60"/>
      <c r="E131" s="118"/>
      <c r="F131" s="124"/>
      <c r="G131" s="119"/>
    </row>
    <row r="132" spans="2:10" ht="12.75" customHeight="1">
      <c r="B132" s="119"/>
      <c r="C132" s="130" t="s">
        <v>71</v>
      </c>
      <c r="D132" s="60">
        <f>SUM(D133:D138)</f>
        <v>59840000</v>
      </c>
      <c r="E132" s="118">
        <f>SUM(E133:E138)</f>
        <v>0</v>
      </c>
      <c r="F132" s="124">
        <f t="shared" si="5"/>
        <v>59840000</v>
      </c>
      <c r="G132" s="119"/>
    </row>
    <row r="133" spans="2:10" ht="12.75" customHeight="1">
      <c r="B133" s="119"/>
      <c r="C133" s="58" t="s">
        <v>25</v>
      </c>
      <c r="D133" s="56">
        <v>37500000</v>
      </c>
      <c r="E133" s="118"/>
      <c r="F133" s="126">
        <f t="shared" si="5"/>
        <v>37500000</v>
      </c>
      <c r="G133" s="119"/>
    </row>
    <row r="134" spans="2:10" ht="12.75" customHeight="1">
      <c r="B134" s="119"/>
      <c r="C134" s="58" t="s">
        <v>72</v>
      </c>
      <c r="D134" s="56">
        <v>5000000</v>
      </c>
      <c r="E134" s="118"/>
      <c r="F134" s="126">
        <f t="shared" si="5"/>
        <v>5000000</v>
      </c>
      <c r="G134" s="119"/>
    </row>
    <row r="135" spans="2:10" ht="12.75" customHeight="1">
      <c r="B135" s="119"/>
      <c r="C135" s="58" t="s">
        <v>73</v>
      </c>
      <c r="D135" s="56">
        <v>2500000</v>
      </c>
      <c r="E135" s="118"/>
      <c r="F135" s="126">
        <f t="shared" si="5"/>
        <v>2500000</v>
      </c>
      <c r="G135" s="119"/>
    </row>
    <row r="136" spans="2:10" ht="12.75" customHeight="1">
      <c r="B136" s="119"/>
      <c r="C136" s="58" t="s">
        <v>30</v>
      </c>
      <c r="D136" s="59">
        <v>3300000</v>
      </c>
      <c r="E136" s="118"/>
      <c r="F136" s="126">
        <f t="shared" si="5"/>
        <v>3300000</v>
      </c>
      <c r="G136" s="119"/>
    </row>
    <row r="137" spans="2:10" ht="12.75" customHeight="1">
      <c r="B137" s="119"/>
      <c r="C137" s="58" t="s">
        <v>31</v>
      </c>
      <c r="D137" s="59">
        <v>5000000</v>
      </c>
      <c r="E137" s="118"/>
      <c r="F137" s="126">
        <f t="shared" si="5"/>
        <v>5000000</v>
      </c>
      <c r="G137" s="119"/>
    </row>
    <row r="138" spans="2:10" ht="12.75" customHeight="1">
      <c r="B138" s="119"/>
      <c r="C138" s="63" t="s">
        <v>33</v>
      </c>
      <c r="D138" s="59">
        <v>6540000</v>
      </c>
      <c r="E138" s="118"/>
      <c r="F138" s="126">
        <f t="shared" si="5"/>
        <v>6540000</v>
      </c>
      <c r="G138" s="119"/>
    </row>
    <row r="139" spans="2:10" ht="12.75" customHeight="1">
      <c r="B139" s="119"/>
      <c r="C139" s="63"/>
      <c r="D139" s="60"/>
      <c r="E139" s="118"/>
      <c r="F139" s="124">
        <f t="shared" si="5"/>
        <v>0</v>
      </c>
      <c r="G139" s="119"/>
    </row>
    <row r="140" spans="2:10" ht="12.75" customHeight="1">
      <c r="B140" s="119"/>
      <c r="C140" s="130" t="s">
        <v>74</v>
      </c>
      <c r="D140" s="60">
        <v>0</v>
      </c>
      <c r="E140" s="118">
        <f>SUM(E141)</f>
        <v>0</v>
      </c>
      <c r="F140" s="124">
        <f t="shared" si="5"/>
        <v>0</v>
      </c>
      <c r="G140" s="119"/>
    </row>
    <row r="141" spans="2:10" ht="12.75" customHeight="1">
      <c r="B141" s="119"/>
      <c r="C141" s="64" t="s">
        <v>75</v>
      </c>
      <c r="D141" s="60">
        <v>0</v>
      </c>
      <c r="E141" s="118"/>
      <c r="F141" s="124">
        <f t="shared" si="5"/>
        <v>0</v>
      </c>
      <c r="G141" s="119"/>
    </row>
    <row r="142" spans="2:10" s="136" customFormat="1" ht="12.75" customHeight="1">
      <c r="B142" s="122"/>
      <c r="C142" s="65"/>
      <c r="D142" s="122"/>
      <c r="E142" s="122"/>
      <c r="F142" s="122"/>
      <c r="G142" s="122"/>
      <c r="J142" s="137"/>
    </row>
    <row r="143" spans="2:10" ht="12.75" customHeight="1">
      <c r="B143" s="131" t="s">
        <v>35</v>
      </c>
      <c r="C143" s="132"/>
      <c r="D143" s="60">
        <f>SUM(D98+D102+D119+D124+D132+D140)</f>
        <v>588569000</v>
      </c>
      <c r="E143" s="124">
        <f>SUM(E98+E102+E119+E124+E132+E140)</f>
        <v>77316000</v>
      </c>
      <c r="F143" s="124">
        <f>SUM(D143-E143)</f>
        <v>511253000</v>
      </c>
      <c r="G143" s="119"/>
    </row>
    <row r="145" spans="2:7" ht="12.75" customHeight="1">
      <c r="B145" s="113" t="s">
        <v>36</v>
      </c>
    </row>
    <row r="146" spans="2:7" ht="12.75" customHeight="1">
      <c r="B146" s="113" t="s">
        <v>37</v>
      </c>
    </row>
    <row r="147" spans="2:7" ht="12.75" customHeight="1">
      <c r="B147" s="113" t="s">
        <v>38</v>
      </c>
    </row>
    <row r="149" spans="2:7" ht="12.75" customHeight="1">
      <c r="D149" s="115" t="s">
        <v>83</v>
      </c>
    </row>
    <row r="150" spans="2:7" ht="12.75" customHeight="1">
      <c r="D150" s="134" t="s">
        <v>40</v>
      </c>
      <c r="E150" s="134"/>
    </row>
    <row r="154" spans="2:7" ht="12.75" customHeight="1">
      <c r="D154" s="135" t="s">
        <v>41</v>
      </c>
      <c r="E154" s="135"/>
    </row>
    <row r="156" spans="2:7" ht="12.75" customHeight="1">
      <c r="B156" s="134" t="s">
        <v>0</v>
      </c>
      <c r="C156" s="134"/>
      <c r="D156" s="134"/>
      <c r="E156" s="134"/>
      <c r="F156" s="134"/>
      <c r="G156" s="134"/>
    </row>
    <row r="157" spans="2:7" ht="12.75" customHeight="1">
      <c r="B157" s="134" t="s">
        <v>1</v>
      </c>
      <c r="C157" s="134"/>
      <c r="D157" s="134"/>
      <c r="E157" s="134"/>
      <c r="F157" s="134"/>
      <c r="G157" s="134"/>
    </row>
    <row r="158" spans="2:7" ht="12.75" customHeight="1">
      <c r="B158" s="113" t="s">
        <v>9</v>
      </c>
    </row>
    <row r="159" spans="2:7" ht="12.75" customHeight="1">
      <c r="B159" s="113" t="s">
        <v>77</v>
      </c>
    </row>
    <row r="161" spans="2:7" ht="12.75" customHeight="1">
      <c r="B161" s="116" t="s">
        <v>4</v>
      </c>
      <c r="C161" s="116" t="s">
        <v>3</v>
      </c>
      <c r="D161" s="117" t="s">
        <v>2</v>
      </c>
      <c r="E161" s="117"/>
      <c r="F161" s="117"/>
      <c r="G161" s="116" t="s">
        <v>8</v>
      </c>
    </row>
    <row r="162" spans="2:7" ht="12.75" customHeight="1">
      <c r="B162" s="116"/>
      <c r="C162" s="116"/>
      <c r="D162" s="118" t="s">
        <v>5</v>
      </c>
      <c r="E162" s="119" t="s">
        <v>6</v>
      </c>
      <c r="F162" s="119" t="s">
        <v>7</v>
      </c>
      <c r="G162" s="116"/>
    </row>
    <row r="163" spans="2:7" ht="12.75" customHeight="1">
      <c r="B163" s="120">
        <v>1</v>
      </c>
      <c r="C163" s="120">
        <v>2</v>
      </c>
      <c r="D163" s="121">
        <v>3</v>
      </c>
      <c r="E163" s="120">
        <v>4</v>
      </c>
      <c r="F163" s="120">
        <v>5</v>
      </c>
      <c r="G163" s="120">
        <v>6</v>
      </c>
    </row>
    <row r="164" spans="2:7" ht="12.75" customHeight="1">
      <c r="B164" s="122"/>
      <c r="C164" s="123" t="s">
        <v>42</v>
      </c>
      <c r="D164" s="60">
        <f>SUM(D166+D170+D187+D192+D200+D208)</f>
        <v>588569000</v>
      </c>
      <c r="E164" s="124">
        <f>SUM(E166+E170+E187+E192+E200+E208)</f>
        <v>129835000</v>
      </c>
      <c r="F164" s="124">
        <f>SUM(D164-E164)</f>
        <v>458734000</v>
      </c>
      <c r="G164" s="122"/>
    </row>
    <row r="165" spans="2:7" ht="12.75" customHeight="1">
      <c r="B165" s="119"/>
      <c r="C165" s="123" t="s">
        <v>76</v>
      </c>
      <c r="D165" s="60"/>
      <c r="E165" s="118"/>
      <c r="F165" s="124">
        <f>SUM(D165-E165)</f>
        <v>0</v>
      </c>
      <c r="G165" s="119"/>
    </row>
    <row r="166" spans="2:7" ht="12.75" customHeight="1">
      <c r="B166" s="122"/>
      <c r="C166" s="123" t="s">
        <v>43</v>
      </c>
      <c r="D166" s="60">
        <f>SUM(D167:D168)</f>
        <v>222000000</v>
      </c>
      <c r="E166" s="124">
        <f>SUM(E167:E168)</f>
        <v>54675000</v>
      </c>
      <c r="F166" s="124">
        <f>SUM(D166-E166)</f>
        <v>167325000</v>
      </c>
      <c r="G166" s="122"/>
    </row>
    <row r="167" spans="2:7" ht="12.75" customHeight="1">
      <c r="B167" s="119"/>
      <c r="C167" s="54" t="s">
        <v>44</v>
      </c>
      <c r="D167" s="125">
        <v>201000000</v>
      </c>
      <c r="E167" s="118">
        <f>SUM('[1]MARET SPJ '!$R$227)</f>
        <v>50250000</v>
      </c>
      <c r="F167" s="126">
        <f>SUM(D167-E167)</f>
        <v>150750000</v>
      </c>
      <c r="G167" s="119"/>
    </row>
    <row r="168" spans="2:7" ht="12.75" customHeight="1">
      <c r="B168" s="119"/>
      <c r="C168" s="54" t="s">
        <v>46</v>
      </c>
      <c r="D168" s="125">
        <v>21000000</v>
      </c>
      <c r="E168" s="118">
        <f>SUM('[1]MARET SPJ '!$R$229)</f>
        <v>4425000</v>
      </c>
      <c r="F168" s="126">
        <f>SUM(D168-E168)</f>
        <v>16575000</v>
      </c>
      <c r="G168" s="119"/>
    </row>
    <row r="169" spans="2:7" ht="12.75" customHeight="1">
      <c r="B169" s="119"/>
      <c r="C169" s="54"/>
      <c r="D169" s="55"/>
      <c r="E169" s="118"/>
      <c r="F169" s="124"/>
      <c r="G169" s="119"/>
    </row>
    <row r="170" spans="2:7" ht="12.75" customHeight="1">
      <c r="B170" s="122"/>
      <c r="C170" s="127" t="s">
        <v>47</v>
      </c>
      <c r="D170" s="60">
        <f>SUM(D171:D185)</f>
        <v>124360000</v>
      </c>
      <c r="E170" s="124">
        <f>SUM(E171:E185)</f>
        <v>18066000</v>
      </c>
      <c r="F170" s="124">
        <f t="shared" ref="F170:F185" si="6">SUM(D170-E170)</f>
        <v>106294000</v>
      </c>
      <c r="G170" s="122"/>
    </row>
    <row r="171" spans="2:7" ht="12.75" customHeight="1">
      <c r="B171" s="119"/>
      <c r="C171" s="128" t="s">
        <v>10</v>
      </c>
      <c r="D171" s="56">
        <v>22200000</v>
      </c>
      <c r="E171" s="118">
        <f>SUM('[1]MARET SPJ '!$R$232)</f>
        <v>5550000</v>
      </c>
      <c r="F171" s="126">
        <f t="shared" si="6"/>
        <v>16650000</v>
      </c>
      <c r="G171" s="119"/>
    </row>
    <row r="172" spans="2:7" ht="12.75" customHeight="1">
      <c r="B172" s="119"/>
      <c r="C172" s="128" t="s">
        <v>11</v>
      </c>
      <c r="D172" s="56">
        <v>3300000</v>
      </c>
      <c r="E172" s="118">
        <f>SUM('[1]MARET SPJ '!$R$233)</f>
        <v>1242000</v>
      </c>
      <c r="F172" s="126">
        <f t="shared" si="6"/>
        <v>2058000</v>
      </c>
      <c r="G172" s="119"/>
    </row>
    <row r="173" spans="2:7" ht="12.75" customHeight="1">
      <c r="B173" s="119"/>
      <c r="C173" s="128" t="s">
        <v>12</v>
      </c>
      <c r="D173" s="56">
        <v>1260000</v>
      </c>
      <c r="E173" s="118">
        <f>SUM('[1]MARET SPJ '!$R$234)</f>
        <v>339000</v>
      </c>
      <c r="F173" s="126">
        <f t="shared" si="6"/>
        <v>921000</v>
      </c>
      <c r="G173" s="119"/>
    </row>
    <row r="174" spans="2:7" ht="12.75" customHeight="1">
      <c r="B174" s="119"/>
      <c r="C174" s="128" t="s">
        <v>48</v>
      </c>
      <c r="D174" s="56">
        <v>1025000</v>
      </c>
      <c r="E174" s="118">
        <f>SUM('[1]MARET SPJ '!$R$235)</f>
        <v>345000</v>
      </c>
      <c r="F174" s="126">
        <f t="shared" si="6"/>
        <v>680000</v>
      </c>
      <c r="G174" s="119"/>
    </row>
    <row r="175" spans="2:7" ht="12.75" customHeight="1">
      <c r="B175" s="119"/>
      <c r="C175" s="128" t="s">
        <v>13</v>
      </c>
      <c r="D175" s="56">
        <v>1800000</v>
      </c>
      <c r="E175" s="118">
        <f>SUM('[1]MARET SPJ '!$R$236)</f>
        <v>450000</v>
      </c>
      <c r="F175" s="126">
        <f t="shared" si="6"/>
        <v>1350000</v>
      </c>
      <c r="G175" s="119"/>
    </row>
    <row r="176" spans="2:7" ht="12.75" customHeight="1">
      <c r="B176" s="119"/>
      <c r="C176" s="128" t="s">
        <v>14</v>
      </c>
      <c r="D176" s="56">
        <v>3640000</v>
      </c>
      <c r="E176" s="118">
        <f>SUM('[1]MARET SPJ '!$R$237)</f>
        <v>855000</v>
      </c>
      <c r="F176" s="126">
        <f t="shared" si="6"/>
        <v>2785000</v>
      </c>
      <c r="G176" s="119"/>
    </row>
    <row r="177" spans="2:7" ht="12.75" customHeight="1">
      <c r="B177" s="119"/>
      <c r="C177" s="128" t="s">
        <v>15</v>
      </c>
      <c r="D177" s="57">
        <v>2800000</v>
      </c>
      <c r="E177" s="118">
        <f>SUM('[1]MARET SPJ '!$R$238)</f>
        <v>810000</v>
      </c>
      <c r="F177" s="126">
        <f t="shared" si="6"/>
        <v>1990000</v>
      </c>
      <c r="G177" s="119"/>
    </row>
    <row r="178" spans="2:7" ht="12.75" customHeight="1">
      <c r="B178" s="119"/>
      <c r="C178" s="58" t="s">
        <v>17</v>
      </c>
      <c r="D178" s="56">
        <v>3000000</v>
      </c>
      <c r="E178" s="118">
        <v>0</v>
      </c>
      <c r="F178" s="126">
        <f t="shared" si="6"/>
        <v>3000000</v>
      </c>
      <c r="G178" s="119"/>
    </row>
    <row r="179" spans="2:7" ht="12.75" customHeight="1">
      <c r="B179" s="119"/>
      <c r="C179" s="58" t="s">
        <v>19</v>
      </c>
      <c r="D179" s="56">
        <v>3750000</v>
      </c>
      <c r="E179" s="118">
        <v>750000</v>
      </c>
      <c r="F179" s="126">
        <f t="shared" si="6"/>
        <v>3000000</v>
      </c>
      <c r="G179" s="119"/>
    </row>
    <row r="180" spans="2:7" ht="12.75" customHeight="1">
      <c r="B180" s="119"/>
      <c r="C180" s="58" t="s">
        <v>20</v>
      </c>
      <c r="D180" s="56">
        <v>8050000</v>
      </c>
      <c r="E180" s="118">
        <v>1950000</v>
      </c>
      <c r="F180" s="126">
        <f t="shared" si="6"/>
        <v>6100000</v>
      </c>
      <c r="G180" s="119"/>
    </row>
    <row r="181" spans="2:7" ht="12.75" customHeight="1">
      <c r="B181" s="119"/>
      <c r="C181" s="58" t="s">
        <v>26</v>
      </c>
      <c r="D181" s="56">
        <v>1500000</v>
      </c>
      <c r="E181" s="118">
        <v>0</v>
      </c>
      <c r="F181" s="126">
        <f t="shared" si="6"/>
        <v>1500000</v>
      </c>
      <c r="G181" s="119"/>
    </row>
    <row r="182" spans="2:7" ht="12.75" customHeight="1">
      <c r="B182" s="119"/>
      <c r="C182" s="58" t="s">
        <v>27</v>
      </c>
      <c r="D182" s="56">
        <v>5000000</v>
      </c>
      <c r="E182" s="118">
        <v>0</v>
      </c>
      <c r="F182" s="126">
        <f t="shared" si="6"/>
        <v>5000000</v>
      </c>
      <c r="G182" s="119"/>
    </row>
    <row r="183" spans="2:7" ht="12.75" customHeight="1">
      <c r="B183" s="119"/>
      <c r="C183" s="58" t="s">
        <v>28</v>
      </c>
      <c r="D183" s="59">
        <v>22945000</v>
      </c>
      <c r="E183" s="118">
        <v>5775000</v>
      </c>
      <c r="F183" s="126">
        <f t="shared" si="6"/>
        <v>17170000</v>
      </c>
      <c r="G183" s="119"/>
    </row>
    <row r="184" spans="2:7" ht="12.75" customHeight="1">
      <c r="B184" s="119"/>
      <c r="C184" s="58" t="s">
        <v>29</v>
      </c>
      <c r="D184" s="59">
        <v>3900000</v>
      </c>
      <c r="E184" s="118">
        <v>0</v>
      </c>
      <c r="F184" s="126">
        <f t="shared" si="6"/>
        <v>3900000</v>
      </c>
      <c r="G184" s="119"/>
    </row>
    <row r="185" spans="2:7" ht="12.75" customHeight="1">
      <c r="B185" s="119"/>
      <c r="C185" s="58" t="s">
        <v>32</v>
      </c>
      <c r="D185" s="59">
        <v>40190000</v>
      </c>
      <c r="E185" s="118">
        <v>0</v>
      </c>
      <c r="F185" s="126">
        <f t="shared" si="6"/>
        <v>40190000</v>
      </c>
      <c r="G185" s="119"/>
    </row>
    <row r="186" spans="2:7" ht="12.75" customHeight="1">
      <c r="B186" s="119"/>
      <c r="C186" s="58"/>
      <c r="D186" s="60"/>
      <c r="E186" s="118"/>
      <c r="F186" s="124"/>
      <c r="G186" s="119"/>
    </row>
    <row r="187" spans="2:7" ht="12.75" customHeight="1">
      <c r="B187" s="119"/>
      <c r="C187" s="129" t="s">
        <v>49</v>
      </c>
      <c r="D187" s="60">
        <f>SUM(D188:D190)</f>
        <v>102169000</v>
      </c>
      <c r="E187" s="118">
        <f>SUM(E188:E190)</f>
        <v>44044000</v>
      </c>
      <c r="F187" s="124">
        <f>SUM(D187-E187)</f>
        <v>58125000</v>
      </c>
      <c r="G187" s="119"/>
    </row>
    <row r="188" spans="2:7" ht="12.75" customHeight="1">
      <c r="B188" s="119"/>
      <c r="C188" s="58" t="s">
        <v>50</v>
      </c>
      <c r="D188" s="56">
        <v>45045000</v>
      </c>
      <c r="E188" s="118">
        <v>0</v>
      </c>
      <c r="F188" s="126">
        <f>SUM(D188-E188)</f>
        <v>45045000</v>
      </c>
      <c r="G188" s="119"/>
    </row>
    <row r="189" spans="2:7" ht="12.75" customHeight="1">
      <c r="B189" s="119"/>
      <c r="C189" s="58" t="s">
        <v>16</v>
      </c>
      <c r="D189" s="56">
        <v>44044000</v>
      </c>
      <c r="E189" s="118">
        <v>44044000</v>
      </c>
      <c r="F189" s="126">
        <f>SUM(D189-E189)</f>
        <v>0</v>
      </c>
      <c r="G189" s="119"/>
    </row>
    <row r="190" spans="2:7" ht="12.75" customHeight="1">
      <c r="B190" s="119"/>
      <c r="C190" s="58" t="s">
        <v>51</v>
      </c>
      <c r="D190" s="56">
        <v>13080000</v>
      </c>
      <c r="E190" s="118">
        <v>0</v>
      </c>
      <c r="F190" s="126">
        <f>SUM(D190-E190)</f>
        <v>13080000</v>
      </c>
      <c r="G190" s="119"/>
    </row>
    <row r="191" spans="2:7" ht="12.75" customHeight="1">
      <c r="B191" s="119"/>
      <c r="C191" s="61"/>
      <c r="D191" s="62"/>
      <c r="E191" s="118"/>
      <c r="F191" s="124"/>
      <c r="G191" s="119"/>
    </row>
    <row r="192" spans="2:7" ht="12.75" customHeight="1">
      <c r="B192" s="122"/>
      <c r="C192" s="129" t="s">
        <v>69</v>
      </c>
      <c r="D192" s="60">
        <f>SUM(D193:D198)</f>
        <v>80200000</v>
      </c>
      <c r="E192" s="124">
        <f>SUM(E193:E198)</f>
        <v>13050000</v>
      </c>
      <c r="F192" s="124">
        <f t="shared" ref="F192:F198" si="7">SUM(D192-E192)</f>
        <v>67150000</v>
      </c>
      <c r="G192" s="122"/>
    </row>
    <row r="193" spans="2:10" ht="12.75" customHeight="1">
      <c r="B193" s="119"/>
      <c r="C193" s="128" t="s">
        <v>70</v>
      </c>
      <c r="D193" s="56">
        <v>52200000</v>
      </c>
      <c r="E193" s="118">
        <f>SUM('[1]MARET SPJ '!$R$279)</f>
        <v>13050000</v>
      </c>
      <c r="F193" s="126">
        <f t="shared" si="7"/>
        <v>39150000</v>
      </c>
      <c r="G193" s="119"/>
    </row>
    <row r="194" spans="2:10" ht="12.75" customHeight="1">
      <c r="B194" s="119"/>
      <c r="C194" s="58" t="s">
        <v>18</v>
      </c>
      <c r="D194" s="56">
        <v>8000000</v>
      </c>
      <c r="E194" s="118"/>
      <c r="F194" s="126">
        <f t="shared" si="7"/>
        <v>8000000</v>
      </c>
      <c r="G194" s="119"/>
    </row>
    <row r="195" spans="2:10" ht="12.75" customHeight="1">
      <c r="B195" s="119"/>
      <c r="C195" s="58" t="s">
        <v>21</v>
      </c>
      <c r="D195" s="56">
        <v>2000000</v>
      </c>
      <c r="E195" s="118"/>
      <c r="F195" s="126">
        <f t="shared" si="7"/>
        <v>2000000</v>
      </c>
      <c r="G195" s="119"/>
    </row>
    <row r="196" spans="2:10" ht="12.75" customHeight="1">
      <c r="B196" s="119"/>
      <c r="C196" s="58" t="s">
        <v>22</v>
      </c>
      <c r="D196" s="56">
        <v>5500000</v>
      </c>
      <c r="E196" s="118"/>
      <c r="F196" s="126">
        <f t="shared" si="7"/>
        <v>5500000</v>
      </c>
      <c r="G196" s="119"/>
    </row>
    <row r="197" spans="2:10" ht="12.75" customHeight="1">
      <c r="B197" s="119"/>
      <c r="C197" s="58" t="s">
        <v>23</v>
      </c>
      <c r="D197" s="56">
        <v>10000000</v>
      </c>
      <c r="E197" s="118"/>
      <c r="F197" s="126">
        <f t="shared" si="7"/>
        <v>10000000</v>
      </c>
      <c r="G197" s="119"/>
    </row>
    <row r="198" spans="2:10" ht="12.75" customHeight="1">
      <c r="B198" s="119"/>
      <c r="C198" s="58" t="s">
        <v>24</v>
      </c>
      <c r="D198" s="56">
        <v>2500000</v>
      </c>
      <c r="E198" s="118"/>
      <c r="F198" s="126">
        <f t="shared" si="7"/>
        <v>2500000</v>
      </c>
      <c r="G198" s="119"/>
      <c r="I198" s="138" t="s">
        <v>84</v>
      </c>
      <c r="J198" s="114">
        <v>185449775</v>
      </c>
    </row>
    <row r="199" spans="2:10" ht="12.75" customHeight="1">
      <c r="B199" s="119"/>
      <c r="C199" s="58"/>
      <c r="D199" s="60"/>
      <c r="E199" s="118"/>
      <c r="F199" s="124"/>
      <c r="G199" s="119"/>
      <c r="I199" s="138" t="s">
        <v>85</v>
      </c>
      <c r="J199" s="114">
        <v>55614775</v>
      </c>
    </row>
    <row r="200" spans="2:10" ht="12.75" customHeight="1">
      <c r="B200" s="119"/>
      <c r="C200" s="130" t="s">
        <v>71</v>
      </c>
      <c r="D200" s="60">
        <f>SUM(D201:D206)</f>
        <v>59840000</v>
      </c>
      <c r="E200" s="118">
        <f>SUM(E201:E206)</f>
        <v>0</v>
      </c>
      <c r="F200" s="124">
        <f t="shared" ref="F200:F209" si="8">SUM(D200-E200)</f>
        <v>59840000</v>
      </c>
      <c r="G200" s="119"/>
    </row>
    <row r="201" spans="2:10" ht="12.75" customHeight="1">
      <c r="B201" s="119"/>
      <c r="C201" s="58" t="s">
        <v>25</v>
      </c>
      <c r="D201" s="56">
        <v>37500000</v>
      </c>
      <c r="E201" s="118"/>
      <c r="F201" s="126">
        <f t="shared" si="8"/>
        <v>37500000</v>
      </c>
      <c r="G201" s="119"/>
    </row>
    <row r="202" spans="2:10" ht="12.75" customHeight="1">
      <c r="B202" s="119"/>
      <c r="C202" s="58" t="s">
        <v>72</v>
      </c>
      <c r="D202" s="56">
        <v>5000000</v>
      </c>
      <c r="E202" s="118"/>
      <c r="F202" s="126">
        <f t="shared" si="8"/>
        <v>5000000</v>
      </c>
      <c r="G202" s="119"/>
      <c r="J202" s="114">
        <f>SUM(J198-J199)</f>
        <v>129835000</v>
      </c>
    </row>
    <row r="203" spans="2:10" ht="12.75" customHeight="1">
      <c r="B203" s="119"/>
      <c r="C203" s="58" t="s">
        <v>73</v>
      </c>
      <c r="D203" s="56">
        <v>2500000</v>
      </c>
      <c r="E203" s="118"/>
      <c r="F203" s="126">
        <f t="shared" si="8"/>
        <v>2500000</v>
      </c>
      <c r="G203" s="119"/>
    </row>
    <row r="204" spans="2:10" ht="12.75" customHeight="1">
      <c r="B204" s="119"/>
      <c r="C204" s="58" t="s">
        <v>30</v>
      </c>
      <c r="D204" s="59">
        <v>3300000</v>
      </c>
      <c r="E204" s="118"/>
      <c r="F204" s="126">
        <f t="shared" si="8"/>
        <v>3300000</v>
      </c>
      <c r="G204" s="119"/>
      <c r="J204" s="113"/>
    </row>
    <row r="205" spans="2:10" ht="12.75" customHeight="1">
      <c r="B205" s="119"/>
      <c r="C205" s="58" t="s">
        <v>31</v>
      </c>
      <c r="D205" s="59">
        <v>5000000</v>
      </c>
      <c r="E205" s="118"/>
      <c r="F205" s="126">
        <f t="shared" si="8"/>
        <v>5000000</v>
      </c>
      <c r="G205" s="119"/>
    </row>
    <row r="206" spans="2:10" ht="12.75" customHeight="1">
      <c r="B206" s="119"/>
      <c r="C206" s="63" t="s">
        <v>33</v>
      </c>
      <c r="D206" s="59">
        <v>6540000</v>
      </c>
      <c r="E206" s="118"/>
      <c r="F206" s="126">
        <f t="shared" si="8"/>
        <v>6540000</v>
      </c>
      <c r="G206" s="119"/>
    </row>
    <row r="207" spans="2:10" ht="12.75" customHeight="1">
      <c r="B207" s="119"/>
      <c r="C207" s="63"/>
      <c r="D207" s="60"/>
      <c r="E207" s="118"/>
      <c r="F207" s="124">
        <f t="shared" si="8"/>
        <v>0</v>
      </c>
      <c r="G207" s="119"/>
    </row>
    <row r="208" spans="2:10" ht="12.75" customHeight="1">
      <c r="B208" s="119"/>
      <c r="C208" s="130" t="s">
        <v>74</v>
      </c>
      <c r="D208" s="60">
        <v>0</v>
      </c>
      <c r="E208" s="118">
        <f>SUM(E209)</f>
        <v>0</v>
      </c>
      <c r="F208" s="124">
        <f t="shared" si="8"/>
        <v>0</v>
      </c>
      <c r="G208" s="119"/>
    </row>
    <row r="209" spans="2:7" ht="12.75" customHeight="1">
      <c r="B209" s="119"/>
      <c r="C209" s="64" t="s">
        <v>75</v>
      </c>
      <c r="D209" s="60">
        <v>0</v>
      </c>
      <c r="E209" s="118"/>
      <c r="F209" s="124">
        <f t="shared" si="8"/>
        <v>0</v>
      </c>
      <c r="G209" s="119"/>
    </row>
    <row r="210" spans="2:7" ht="12.75" customHeight="1">
      <c r="B210" s="122"/>
      <c r="C210" s="65"/>
      <c r="D210" s="122"/>
      <c r="E210" s="122"/>
      <c r="F210" s="122"/>
      <c r="G210" s="122"/>
    </row>
    <row r="211" spans="2:7" ht="12.75" customHeight="1">
      <c r="B211" s="131" t="s">
        <v>35</v>
      </c>
      <c r="C211" s="132"/>
      <c r="D211" s="60">
        <f>SUM(D166+D170+D187+D192+D200+D208)</f>
        <v>588569000</v>
      </c>
      <c r="E211" s="124">
        <f>SUM(E166+E170+E187+E192+E200+E208)</f>
        <v>129835000</v>
      </c>
      <c r="F211" s="124">
        <f>SUM(D211-E211)</f>
        <v>458734000</v>
      </c>
      <c r="G211" s="119"/>
    </row>
    <row r="213" spans="2:7" ht="12.75" customHeight="1">
      <c r="B213" s="113" t="s">
        <v>36</v>
      </c>
    </row>
    <row r="214" spans="2:7" ht="12.75" customHeight="1">
      <c r="B214" s="113" t="s">
        <v>37</v>
      </c>
    </row>
    <row r="215" spans="2:7" ht="12.75" customHeight="1">
      <c r="B215" s="113" t="s">
        <v>38</v>
      </c>
    </row>
    <row r="217" spans="2:7" ht="12.75" customHeight="1">
      <c r="D217" s="133" t="s">
        <v>94</v>
      </c>
    </row>
    <row r="218" spans="2:7" ht="12.75" customHeight="1">
      <c r="D218" s="134" t="s">
        <v>40</v>
      </c>
      <c r="E218" s="134"/>
    </row>
    <row r="222" spans="2:7" ht="12.75" customHeight="1">
      <c r="D222" s="135" t="s">
        <v>41</v>
      </c>
      <c r="E222" s="135"/>
    </row>
    <row r="224" spans="2:7" ht="12.75" customHeight="1">
      <c r="B224" s="134" t="s">
        <v>0</v>
      </c>
      <c r="C224" s="134"/>
      <c r="D224" s="134"/>
      <c r="E224" s="134"/>
      <c r="F224" s="134"/>
      <c r="G224" s="134"/>
    </row>
    <row r="225" spans="2:7" ht="12.75" customHeight="1">
      <c r="B225" s="134" t="s">
        <v>1</v>
      </c>
      <c r="C225" s="134"/>
      <c r="D225" s="134"/>
      <c r="E225" s="134"/>
      <c r="F225" s="134"/>
      <c r="G225" s="134"/>
    </row>
    <row r="226" spans="2:7" ht="12.75" customHeight="1">
      <c r="B226" s="113" t="s">
        <v>9</v>
      </c>
    </row>
    <row r="227" spans="2:7" ht="12.75" customHeight="1">
      <c r="B227" s="113" t="s">
        <v>77</v>
      </c>
    </row>
    <row r="229" spans="2:7" ht="12.75" customHeight="1">
      <c r="B229" s="116" t="s">
        <v>4</v>
      </c>
      <c r="C229" s="116" t="s">
        <v>3</v>
      </c>
      <c r="D229" s="117" t="s">
        <v>2</v>
      </c>
      <c r="E229" s="117"/>
      <c r="F229" s="117"/>
      <c r="G229" s="116" t="s">
        <v>8</v>
      </c>
    </row>
    <row r="230" spans="2:7" ht="12.75" customHeight="1">
      <c r="B230" s="116"/>
      <c r="C230" s="116"/>
      <c r="D230" s="118" t="s">
        <v>5</v>
      </c>
      <c r="E230" s="119" t="s">
        <v>6</v>
      </c>
      <c r="F230" s="119" t="s">
        <v>7</v>
      </c>
      <c r="G230" s="116"/>
    </row>
    <row r="231" spans="2:7" ht="12.75" customHeight="1">
      <c r="B231" s="120">
        <v>1</v>
      </c>
      <c r="C231" s="120">
        <v>2</v>
      </c>
      <c r="D231" s="121">
        <v>3</v>
      </c>
      <c r="E231" s="120">
        <v>4</v>
      </c>
      <c r="F231" s="120">
        <v>5</v>
      </c>
      <c r="G231" s="120">
        <v>6</v>
      </c>
    </row>
    <row r="232" spans="2:7" ht="12.75" customHeight="1">
      <c r="B232" s="122"/>
      <c r="C232" s="123" t="s">
        <v>42</v>
      </c>
      <c r="D232" s="60">
        <f>SUM(D234+D238+D255+D260+D268+D276)</f>
        <v>588569000</v>
      </c>
      <c r="E232" s="124">
        <f>SUM(E234+E238+E255+E260+E268+E276)</f>
        <v>129835000</v>
      </c>
      <c r="F232" s="124">
        <f>SUM(D232-E232)</f>
        <v>458734000</v>
      </c>
      <c r="G232" s="122"/>
    </row>
    <row r="233" spans="2:7" ht="12.75" customHeight="1">
      <c r="B233" s="119"/>
      <c r="C233" s="123" t="s">
        <v>76</v>
      </c>
      <c r="D233" s="60"/>
      <c r="E233" s="118"/>
      <c r="F233" s="124">
        <f>SUM(D233-E233)</f>
        <v>0</v>
      </c>
      <c r="G233" s="119"/>
    </row>
    <row r="234" spans="2:7" ht="12.75" customHeight="1">
      <c r="B234" s="122"/>
      <c r="C234" s="123" t="s">
        <v>43</v>
      </c>
      <c r="D234" s="60">
        <f>SUM(D235:D236)</f>
        <v>222000000</v>
      </c>
      <c r="E234" s="124">
        <f>SUM(E235:E236)</f>
        <v>54675000</v>
      </c>
      <c r="F234" s="124">
        <f>SUM(D234-E234)</f>
        <v>167325000</v>
      </c>
      <c r="G234" s="122"/>
    </row>
    <row r="235" spans="2:7" ht="12.75" customHeight="1">
      <c r="B235" s="119"/>
      <c r="C235" s="54" t="s">
        <v>44</v>
      </c>
      <c r="D235" s="125">
        <v>201000000</v>
      </c>
      <c r="E235" s="118">
        <f>SUM('[1]MARET SPJ '!$R$227)</f>
        <v>50250000</v>
      </c>
      <c r="F235" s="126">
        <f>SUM(D235-E235)</f>
        <v>150750000</v>
      </c>
      <c r="G235" s="119"/>
    </row>
    <row r="236" spans="2:7" ht="12.75" customHeight="1">
      <c r="B236" s="119"/>
      <c r="C236" s="54" t="s">
        <v>46</v>
      </c>
      <c r="D236" s="125">
        <v>21000000</v>
      </c>
      <c r="E236" s="118">
        <f>SUM('[1]MARET SPJ '!$R$229)</f>
        <v>4425000</v>
      </c>
      <c r="F236" s="126">
        <f>SUM(D236-E236)</f>
        <v>16575000</v>
      </c>
      <c r="G236" s="119"/>
    </row>
    <row r="237" spans="2:7" ht="12.75" customHeight="1">
      <c r="B237" s="119"/>
      <c r="C237" s="54"/>
      <c r="D237" s="55"/>
      <c r="E237" s="118"/>
      <c r="F237" s="124"/>
      <c r="G237" s="119"/>
    </row>
    <row r="238" spans="2:7" ht="12.75" customHeight="1">
      <c r="B238" s="122"/>
      <c r="C238" s="127" t="s">
        <v>47</v>
      </c>
      <c r="D238" s="60">
        <f>SUM(D239:D253)</f>
        <v>124360000</v>
      </c>
      <c r="E238" s="124">
        <f>SUM(E239:E253)</f>
        <v>18066000</v>
      </c>
      <c r="F238" s="124">
        <f t="shared" ref="F238:F253" si="9">SUM(D238-E238)</f>
        <v>106294000</v>
      </c>
      <c r="G238" s="122"/>
    </row>
    <row r="239" spans="2:7" ht="12.75" customHeight="1">
      <c r="B239" s="119"/>
      <c r="C239" s="128" t="s">
        <v>10</v>
      </c>
      <c r="D239" s="56">
        <v>22200000</v>
      </c>
      <c r="E239" s="118">
        <f>SUM('[1]MARET SPJ '!$R$232)</f>
        <v>5550000</v>
      </c>
      <c r="F239" s="126">
        <f t="shared" si="9"/>
        <v>16650000</v>
      </c>
      <c r="G239" s="119"/>
    </row>
    <row r="240" spans="2:7" ht="12.75" customHeight="1">
      <c r="B240" s="119"/>
      <c r="C240" s="128" t="s">
        <v>11</v>
      </c>
      <c r="D240" s="56">
        <v>3300000</v>
      </c>
      <c r="E240" s="118">
        <f>SUM('[1]MARET SPJ '!$R$233)</f>
        <v>1242000</v>
      </c>
      <c r="F240" s="126">
        <f t="shared" si="9"/>
        <v>2058000</v>
      </c>
      <c r="G240" s="119"/>
    </row>
    <row r="241" spans="2:7" ht="12.75" customHeight="1">
      <c r="B241" s="119"/>
      <c r="C241" s="128" t="s">
        <v>12</v>
      </c>
      <c r="D241" s="56">
        <v>1260000</v>
      </c>
      <c r="E241" s="118">
        <f>SUM('[1]MARET SPJ '!$R$234)</f>
        <v>339000</v>
      </c>
      <c r="F241" s="126">
        <f t="shared" si="9"/>
        <v>921000</v>
      </c>
      <c r="G241" s="119"/>
    </row>
    <row r="242" spans="2:7" ht="12.75" customHeight="1">
      <c r="B242" s="119"/>
      <c r="C242" s="128" t="s">
        <v>48</v>
      </c>
      <c r="D242" s="56">
        <v>1025000</v>
      </c>
      <c r="E242" s="118">
        <f>SUM('[1]MARET SPJ '!$R$235)</f>
        <v>345000</v>
      </c>
      <c r="F242" s="126">
        <f t="shared" si="9"/>
        <v>680000</v>
      </c>
      <c r="G242" s="119"/>
    </row>
    <row r="243" spans="2:7" ht="12.75" customHeight="1">
      <c r="B243" s="119"/>
      <c r="C243" s="128" t="s">
        <v>13</v>
      </c>
      <c r="D243" s="56">
        <v>1800000</v>
      </c>
      <c r="E243" s="118">
        <f>SUM('[1]MARET SPJ '!$R$236)</f>
        <v>450000</v>
      </c>
      <c r="F243" s="126">
        <f t="shared" si="9"/>
        <v>1350000</v>
      </c>
      <c r="G243" s="119"/>
    </row>
    <row r="244" spans="2:7" ht="12.75" customHeight="1">
      <c r="B244" s="119"/>
      <c r="C244" s="128" t="s">
        <v>14</v>
      </c>
      <c r="D244" s="56">
        <v>3640000</v>
      </c>
      <c r="E244" s="118">
        <f>SUM('[1]MARET SPJ '!$R$237)</f>
        <v>855000</v>
      </c>
      <c r="F244" s="126">
        <f t="shared" si="9"/>
        <v>2785000</v>
      </c>
      <c r="G244" s="119"/>
    </row>
    <row r="245" spans="2:7" ht="12.75" customHeight="1">
      <c r="B245" s="119"/>
      <c r="C245" s="128" t="s">
        <v>15</v>
      </c>
      <c r="D245" s="57">
        <v>2800000</v>
      </c>
      <c r="E245" s="118">
        <f>SUM('[1]MARET SPJ '!$R$238)</f>
        <v>810000</v>
      </c>
      <c r="F245" s="126">
        <f t="shared" si="9"/>
        <v>1990000</v>
      </c>
      <c r="G245" s="119"/>
    </row>
    <row r="246" spans="2:7" ht="12.75" customHeight="1">
      <c r="B246" s="119"/>
      <c r="C246" s="58" t="s">
        <v>17</v>
      </c>
      <c r="D246" s="56">
        <v>3000000</v>
      </c>
      <c r="E246" s="118">
        <v>0</v>
      </c>
      <c r="F246" s="126">
        <f t="shared" si="9"/>
        <v>3000000</v>
      </c>
      <c r="G246" s="119"/>
    </row>
    <row r="247" spans="2:7" ht="12.75" customHeight="1">
      <c r="B247" s="119"/>
      <c r="C247" s="58" t="s">
        <v>19</v>
      </c>
      <c r="D247" s="56">
        <v>3750000</v>
      </c>
      <c r="E247" s="118">
        <v>750000</v>
      </c>
      <c r="F247" s="126">
        <f t="shared" si="9"/>
        <v>3000000</v>
      </c>
      <c r="G247" s="119"/>
    </row>
    <row r="248" spans="2:7" ht="12.75" customHeight="1">
      <c r="B248" s="119"/>
      <c r="C248" s="58" t="s">
        <v>20</v>
      </c>
      <c r="D248" s="56">
        <v>8050000</v>
      </c>
      <c r="E248" s="118">
        <v>1950000</v>
      </c>
      <c r="F248" s="126">
        <f t="shared" si="9"/>
        <v>6100000</v>
      </c>
      <c r="G248" s="119"/>
    </row>
    <row r="249" spans="2:7" ht="12.75" customHeight="1">
      <c r="B249" s="119"/>
      <c r="C249" s="58" t="s">
        <v>26</v>
      </c>
      <c r="D249" s="56">
        <v>1500000</v>
      </c>
      <c r="E249" s="118">
        <v>0</v>
      </c>
      <c r="F249" s="126">
        <f t="shared" si="9"/>
        <v>1500000</v>
      </c>
      <c r="G249" s="119"/>
    </row>
    <row r="250" spans="2:7" ht="12.75" customHeight="1">
      <c r="B250" s="119"/>
      <c r="C250" s="58" t="s">
        <v>27</v>
      </c>
      <c r="D250" s="56">
        <v>5000000</v>
      </c>
      <c r="E250" s="118">
        <v>0</v>
      </c>
      <c r="F250" s="126">
        <f t="shared" si="9"/>
        <v>5000000</v>
      </c>
      <c r="G250" s="119"/>
    </row>
    <row r="251" spans="2:7" ht="12.75" customHeight="1">
      <c r="B251" s="119"/>
      <c r="C251" s="58" t="s">
        <v>28</v>
      </c>
      <c r="D251" s="59">
        <v>22945000</v>
      </c>
      <c r="E251" s="118">
        <v>5775000</v>
      </c>
      <c r="F251" s="126">
        <f t="shared" si="9"/>
        <v>17170000</v>
      </c>
      <c r="G251" s="119"/>
    </row>
    <row r="252" spans="2:7" ht="12.75" customHeight="1">
      <c r="B252" s="119"/>
      <c r="C252" s="58" t="s">
        <v>29</v>
      </c>
      <c r="D252" s="59">
        <v>3900000</v>
      </c>
      <c r="E252" s="118">
        <v>0</v>
      </c>
      <c r="F252" s="126">
        <f t="shared" si="9"/>
        <v>3900000</v>
      </c>
      <c r="G252" s="119"/>
    </row>
    <row r="253" spans="2:7" ht="12.75" customHeight="1">
      <c r="B253" s="119"/>
      <c r="C253" s="58" t="s">
        <v>32</v>
      </c>
      <c r="D253" s="59">
        <v>40190000</v>
      </c>
      <c r="E253" s="118">
        <v>0</v>
      </c>
      <c r="F253" s="126">
        <f t="shared" si="9"/>
        <v>40190000</v>
      </c>
      <c r="G253" s="119"/>
    </row>
    <row r="254" spans="2:7" ht="12.75" customHeight="1">
      <c r="B254" s="119"/>
      <c r="C254" s="58"/>
      <c r="D254" s="60"/>
      <c r="E254" s="118"/>
      <c r="F254" s="124"/>
      <c r="G254" s="119"/>
    </row>
    <row r="255" spans="2:7" ht="12.75" customHeight="1">
      <c r="B255" s="119"/>
      <c r="C255" s="129" t="s">
        <v>49</v>
      </c>
      <c r="D255" s="60">
        <f>SUM(D256:D258)</f>
        <v>102169000</v>
      </c>
      <c r="E255" s="118">
        <f>SUM(E256:E258)</f>
        <v>44044000</v>
      </c>
      <c r="F255" s="124">
        <f>SUM(D255-E255)</f>
        <v>58125000</v>
      </c>
      <c r="G255" s="119"/>
    </row>
    <row r="256" spans="2:7" ht="12.75" customHeight="1">
      <c r="B256" s="119"/>
      <c r="C256" s="58" t="s">
        <v>50</v>
      </c>
      <c r="D256" s="56">
        <v>45045000</v>
      </c>
      <c r="E256" s="118">
        <v>0</v>
      </c>
      <c r="F256" s="126">
        <f>SUM(D256-E256)</f>
        <v>45045000</v>
      </c>
      <c r="G256" s="119"/>
    </row>
    <row r="257" spans="2:7" ht="12.75" customHeight="1">
      <c r="B257" s="119"/>
      <c r="C257" s="58" t="s">
        <v>16</v>
      </c>
      <c r="D257" s="56">
        <v>44044000</v>
      </c>
      <c r="E257" s="118">
        <v>44044000</v>
      </c>
      <c r="F257" s="126">
        <f>SUM(D257-E257)</f>
        <v>0</v>
      </c>
      <c r="G257" s="119"/>
    </row>
    <row r="258" spans="2:7" ht="12.75" customHeight="1">
      <c r="B258" s="119"/>
      <c r="C258" s="58" t="s">
        <v>51</v>
      </c>
      <c r="D258" s="56">
        <v>13080000</v>
      </c>
      <c r="E258" s="118">
        <v>0</v>
      </c>
      <c r="F258" s="126">
        <f>SUM(D258-E258)</f>
        <v>13080000</v>
      </c>
      <c r="G258" s="119"/>
    </row>
    <row r="259" spans="2:7" ht="12.75" customHeight="1">
      <c r="B259" s="119"/>
      <c r="C259" s="61"/>
      <c r="D259" s="62"/>
      <c r="E259" s="118"/>
      <c r="F259" s="124"/>
      <c r="G259" s="119"/>
    </row>
    <row r="260" spans="2:7" ht="12.75" customHeight="1">
      <c r="B260" s="122"/>
      <c r="C260" s="129" t="s">
        <v>69</v>
      </c>
      <c r="D260" s="60">
        <f>SUM(D261:D266)</f>
        <v>80200000</v>
      </c>
      <c r="E260" s="124">
        <f>SUM(E261:E266)</f>
        <v>13050000</v>
      </c>
      <c r="F260" s="124">
        <f t="shared" ref="F260:F266" si="10">SUM(D260-E260)</f>
        <v>67150000</v>
      </c>
      <c r="G260" s="122"/>
    </row>
    <row r="261" spans="2:7" ht="12.75" customHeight="1">
      <c r="B261" s="119"/>
      <c r="C261" s="128" t="s">
        <v>70</v>
      </c>
      <c r="D261" s="56">
        <v>52200000</v>
      </c>
      <c r="E261" s="118">
        <f>SUM('[1]MARET SPJ '!$R$279)</f>
        <v>13050000</v>
      </c>
      <c r="F261" s="126">
        <f t="shared" si="10"/>
        <v>39150000</v>
      </c>
      <c r="G261" s="119"/>
    </row>
    <row r="262" spans="2:7" ht="12.75" customHeight="1">
      <c r="B262" s="119"/>
      <c r="C262" s="58" t="s">
        <v>18</v>
      </c>
      <c r="D262" s="56">
        <v>8000000</v>
      </c>
      <c r="E262" s="118"/>
      <c r="F262" s="126">
        <f t="shared" si="10"/>
        <v>8000000</v>
      </c>
      <c r="G262" s="119"/>
    </row>
    <row r="263" spans="2:7" ht="12.75" customHeight="1">
      <c r="B263" s="119"/>
      <c r="C263" s="58" t="s">
        <v>21</v>
      </c>
      <c r="D263" s="56">
        <v>2000000</v>
      </c>
      <c r="E263" s="118"/>
      <c r="F263" s="126">
        <f t="shared" si="10"/>
        <v>2000000</v>
      </c>
      <c r="G263" s="119"/>
    </row>
    <row r="264" spans="2:7" ht="12.75" customHeight="1">
      <c r="B264" s="119"/>
      <c r="C264" s="58" t="s">
        <v>22</v>
      </c>
      <c r="D264" s="56">
        <v>5500000</v>
      </c>
      <c r="E264" s="118"/>
      <c r="F264" s="126">
        <f t="shared" si="10"/>
        <v>5500000</v>
      </c>
      <c r="G264" s="119"/>
    </row>
    <row r="265" spans="2:7" ht="12.75" customHeight="1">
      <c r="B265" s="119"/>
      <c r="C265" s="58" t="s">
        <v>23</v>
      </c>
      <c r="D265" s="56">
        <v>10000000</v>
      </c>
      <c r="E265" s="118"/>
      <c r="F265" s="126">
        <f t="shared" si="10"/>
        <v>10000000</v>
      </c>
      <c r="G265" s="119"/>
    </row>
    <row r="266" spans="2:7" ht="12.75" customHeight="1">
      <c r="B266" s="119"/>
      <c r="C266" s="58" t="s">
        <v>24</v>
      </c>
      <c r="D266" s="56">
        <v>2500000</v>
      </c>
      <c r="E266" s="118"/>
      <c r="F266" s="126">
        <f t="shared" si="10"/>
        <v>2500000</v>
      </c>
      <c r="G266" s="119"/>
    </row>
    <row r="267" spans="2:7" ht="12.75" customHeight="1">
      <c r="B267" s="119"/>
      <c r="C267" s="58"/>
      <c r="D267" s="60"/>
      <c r="E267" s="118"/>
      <c r="F267" s="124"/>
      <c r="G267" s="119"/>
    </row>
    <row r="268" spans="2:7" ht="12.75" customHeight="1">
      <c r="B268" s="119"/>
      <c r="C268" s="130" t="s">
        <v>71</v>
      </c>
      <c r="D268" s="60">
        <f>SUM(D269:D274)</f>
        <v>59840000</v>
      </c>
      <c r="E268" s="118">
        <f>SUM(E269:E274)</f>
        <v>0</v>
      </c>
      <c r="F268" s="124">
        <f t="shared" ref="F268:F277" si="11">SUM(D268-E268)</f>
        <v>59840000</v>
      </c>
      <c r="G268" s="119"/>
    </row>
    <row r="269" spans="2:7" ht="12.75" customHeight="1">
      <c r="B269" s="119"/>
      <c r="C269" s="58" t="s">
        <v>25</v>
      </c>
      <c r="D269" s="56">
        <v>37500000</v>
      </c>
      <c r="E269" s="118"/>
      <c r="F269" s="126">
        <f t="shared" si="11"/>
        <v>37500000</v>
      </c>
      <c r="G269" s="119"/>
    </row>
    <row r="270" spans="2:7" ht="12.75" customHeight="1">
      <c r="B270" s="119"/>
      <c r="C270" s="58" t="s">
        <v>72</v>
      </c>
      <c r="D270" s="56">
        <v>5000000</v>
      </c>
      <c r="E270" s="118"/>
      <c r="F270" s="126">
        <f t="shared" si="11"/>
        <v>5000000</v>
      </c>
      <c r="G270" s="119"/>
    </row>
    <row r="271" spans="2:7" ht="12.75" customHeight="1">
      <c r="B271" s="119"/>
      <c r="C271" s="58" t="s">
        <v>73</v>
      </c>
      <c r="D271" s="56">
        <v>2500000</v>
      </c>
      <c r="E271" s="118"/>
      <c r="F271" s="126">
        <f t="shared" si="11"/>
        <v>2500000</v>
      </c>
      <c r="G271" s="119"/>
    </row>
    <row r="272" spans="2:7" ht="12.75" customHeight="1">
      <c r="B272" s="119"/>
      <c r="C272" s="58" t="s">
        <v>30</v>
      </c>
      <c r="D272" s="59">
        <v>3300000</v>
      </c>
      <c r="E272" s="118"/>
      <c r="F272" s="126">
        <f t="shared" si="11"/>
        <v>3300000</v>
      </c>
      <c r="G272" s="119"/>
    </row>
    <row r="273" spans="2:7" ht="12.75" customHeight="1">
      <c r="B273" s="119"/>
      <c r="C273" s="58" t="s">
        <v>31</v>
      </c>
      <c r="D273" s="59">
        <v>5000000</v>
      </c>
      <c r="E273" s="118"/>
      <c r="F273" s="126">
        <f t="shared" si="11"/>
        <v>5000000</v>
      </c>
      <c r="G273" s="119"/>
    </row>
    <row r="274" spans="2:7" ht="12.75" customHeight="1">
      <c r="B274" s="119"/>
      <c r="C274" s="63" t="s">
        <v>33</v>
      </c>
      <c r="D274" s="59">
        <v>6540000</v>
      </c>
      <c r="E274" s="118"/>
      <c r="F274" s="126">
        <f t="shared" si="11"/>
        <v>6540000</v>
      </c>
      <c r="G274" s="119"/>
    </row>
    <row r="275" spans="2:7" ht="12.75" customHeight="1">
      <c r="B275" s="119"/>
      <c r="C275" s="63"/>
      <c r="D275" s="60"/>
      <c r="E275" s="118"/>
      <c r="F275" s="124">
        <f t="shared" si="11"/>
        <v>0</v>
      </c>
      <c r="G275" s="119"/>
    </row>
    <row r="276" spans="2:7" ht="12.75" customHeight="1">
      <c r="B276" s="119"/>
      <c r="C276" s="130" t="s">
        <v>74</v>
      </c>
      <c r="D276" s="60">
        <v>0</v>
      </c>
      <c r="E276" s="118">
        <f>SUM(E277)</f>
        <v>0</v>
      </c>
      <c r="F276" s="124">
        <f t="shared" si="11"/>
        <v>0</v>
      </c>
      <c r="G276" s="119"/>
    </row>
    <row r="277" spans="2:7" ht="12.75" customHeight="1">
      <c r="B277" s="119"/>
      <c r="C277" s="64" t="s">
        <v>75</v>
      </c>
      <c r="D277" s="60">
        <v>0</v>
      </c>
      <c r="E277" s="118"/>
      <c r="F277" s="124">
        <f t="shared" si="11"/>
        <v>0</v>
      </c>
      <c r="G277" s="119"/>
    </row>
    <row r="278" spans="2:7" ht="12.75" customHeight="1">
      <c r="B278" s="122"/>
      <c r="C278" s="65"/>
      <c r="D278" s="122"/>
      <c r="E278" s="122"/>
      <c r="F278" s="122"/>
      <c r="G278" s="122"/>
    </row>
    <row r="279" spans="2:7" ht="12.75" customHeight="1">
      <c r="B279" s="131" t="s">
        <v>35</v>
      </c>
      <c r="C279" s="132"/>
      <c r="D279" s="60">
        <f>SUM(D234+D238+D255+D260+D268+D276)</f>
        <v>588569000</v>
      </c>
      <c r="E279" s="124">
        <f>SUM(E234+E238+E255+E260+E268+E276)</f>
        <v>129835000</v>
      </c>
      <c r="F279" s="124">
        <f>SUM(D279-E279)</f>
        <v>458734000</v>
      </c>
      <c r="G279" s="119"/>
    </row>
    <row r="281" spans="2:7" ht="12.75" customHeight="1">
      <c r="B281" s="113" t="s">
        <v>36</v>
      </c>
    </row>
    <row r="282" spans="2:7" ht="12.75" customHeight="1">
      <c r="B282" s="113" t="s">
        <v>37</v>
      </c>
    </row>
    <row r="283" spans="2:7" ht="12.75" customHeight="1">
      <c r="B283" s="113" t="s">
        <v>38</v>
      </c>
    </row>
    <row r="285" spans="2:7" ht="12.75" customHeight="1">
      <c r="D285" s="133" t="s">
        <v>93</v>
      </c>
    </row>
    <row r="286" spans="2:7" ht="12.75" customHeight="1">
      <c r="D286" s="134" t="s">
        <v>40</v>
      </c>
      <c r="E286" s="134"/>
    </row>
    <row r="290" spans="4:5" ht="12.75" customHeight="1">
      <c r="D290" s="135" t="s">
        <v>41</v>
      </c>
      <c r="E290" s="135"/>
    </row>
  </sheetData>
  <mergeCells count="36">
    <mergeCell ref="D286:E286"/>
    <mergeCell ref="D290:E290"/>
    <mergeCell ref="B229:B230"/>
    <mergeCell ref="C229:C230"/>
    <mergeCell ref="D229:F229"/>
    <mergeCell ref="G229:G230"/>
    <mergeCell ref="B279:C279"/>
    <mergeCell ref="B56:C56"/>
    <mergeCell ref="D63:E63"/>
    <mergeCell ref="D67:E67"/>
    <mergeCell ref="B224:G224"/>
    <mergeCell ref="B225:G225"/>
    <mergeCell ref="B1:G1"/>
    <mergeCell ref="B2:G2"/>
    <mergeCell ref="B6:B7"/>
    <mergeCell ref="C6:C7"/>
    <mergeCell ref="D6:F6"/>
    <mergeCell ref="G6:G7"/>
    <mergeCell ref="B211:C211"/>
    <mergeCell ref="D218:E218"/>
    <mergeCell ref="D222:E222"/>
    <mergeCell ref="B157:G157"/>
    <mergeCell ref="B161:B162"/>
    <mergeCell ref="C161:C162"/>
    <mergeCell ref="D161:F161"/>
    <mergeCell ref="G161:G162"/>
    <mergeCell ref="B88:G88"/>
    <mergeCell ref="B89:G89"/>
    <mergeCell ref="B143:C143"/>
    <mergeCell ref="D150:E150"/>
    <mergeCell ref="B156:G156"/>
    <mergeCell ref="D154:E154"/>
    <mergeCell ref="D93:F93"/>
    <mergeCell ref="B93:B94"/>
    <mergeCell ref="C93:C94"/>
    <mergeCell ref="G93:G94"/>
  </mergeCells>
  <pageMargins left="0.19685039370078741" right="0.19685039370078741" top="0.96" bottom="0.39370078740157483" header="0.31496062992125984" footer="0.31496062992125984"/>
  <pageSetup paperSize="5" scale="85" orientation="portrait" horizontalDpi="4294967292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31" zoomScale="87" zoomScaleNormal="87" workbookViewId="0">
      <selection activeCell="I27" sqref="I27"/>
    </sheetView>
  </sheetViews>
  <sheetFormatPr defaultRowHeight="12.75" customHeight="1"/>
  <cols>
    <col min="1" max="1" width="2.85546875" style="1" customWidth="1"/>
    <col min="2" max="2" width="4" style="7" customWidth="1"/>
    <col min="3" max="3" width="47.140625" style="1" customWidth="1"/>
    <col min="4" max="4" width="14.42578125" style="5" customWidth="1"/>
    <col min="5" max="7" width="12.85546875" style="1" customWidth="1"/>
    <col min="8" max="8" width="9.140625" style="1"/>
    <col min="9" max="9" width="21.28515625" style="1" customWidth="1"/>
    <col min="10" max="16384" width="9.140625" style="1"/>
  </cols>
  <sheetData>
    <row r="1" spans="1:7" ht="12">
      <c r="B1" s="77" t="s">
        <v>0</v>
      </c>
      <c r="C1" s="77"/>
      <c r="D1" s="77"/>
      <c r="E1" s="77"/>
      <c r="F1" s="77"/>
      <c r="G1" s="77"/>
    </row>
    <row r="2" spans="1:7" ht="12">
      <c r="B2" s="77" t="s">
        <v>86</v>
      </c>
      <c r="C2" s="77"/>
      <c r="D2" s="77"/>
      <c r="E2" s="77"/>
      <c r="F2" s="77"/>
      <c r="G2" s="77"/>
    </row>
    <row r="3" spans="1:7" ht="12">
      <c r="A3" s="68"/>
      <c r="B3" s="68" t="s">
        <v>9</v>
      </c>
      <c r="C3" s="68"/>
    </row>
    <row r="4" spans="1:7" ht="12">
      <c r="A4" s="68"/>
      <c r="B4" s="68" t="s">
        <v>88</v>
      </c>
      <c r="C4" s="68"/>
    </row>
    <row r="5" spans="1:7" ht="12.75" customHeight="1">
      <c r="B5" s="68" t="s">
        <v>87</v>
      </c>
    </row>
    <row r="6" spans="1:7" ht="12">
      <c r="B6" s="80" t="s">
        <v>4</v>
      </c>
      <c r="C6" s="80" t="s">
        <v>3</v>
      </c>
      <c r="D6" s="81" t="s">
        <v>2</v>
      </c>
      <c r="E6" s="81"/>
      <c r="F6" s="81"/>
      <c r="G6" s="80" t="s">
        <v>8</v>
      </c>
    </row>
    <row r="7" spans="1:7" ht="12">
      <c r="B7" s="80"/>
      <c r="C7" s="80"/>
      <c r="D7" s="4" t="s">
        <v>5</v>
      </c>
      <c r="E7" s="2" t="s">
        <v>6</v>
      </c>
      <c r="F7" s="2" t="s">
        <v>7</v>
      </c>
      <c r="G7" s="80"/>
    </row>
    <row r="8" spans="1:7" ht="12">
      <c r="B8" s="8">
        <v>1</v>
      </c>
      <c r="C8" s="8">
        <v>2</v>
      </c>
      <c r="D8" s="6">
        <v>3</v>
      </c>
      <c r="E8" s="8">
        <v>4</v>
      </c>
      <c r="F8" s="8">
        <v>5</v>
      </c>
      <c r="G8" s="8">
        <v>6</v>
      </c>
    </row>
    <row r="9" spans="1:7" s="41" customFormat="1" ht="12">
      <c r="B9" s="42"/>
      <c r="C9" s="36" t="s">
        <v>42</v>
      </c>
      <c r="D9" s="35">
        <f>SUM(D15)</f>
        <v>826669000</v>
      </c>
      <c r="E9" s="84"/>
      <c r="F9" s="39">
        <f>SUM(D9)</f>
        <v>826669000</v>
      </c>
      <c r="G9" s="43"/>
    </row>
    <row r="10" spans="1:7" ht="12.75" customHeight="1">
      <c r="B10" s="8" t="s">
        <v>78</v>
      </c>
      <c r="C10" s="36" t="s">
        <v>76</v>
      </c>
      <c r="D10" s="35"/>
      <c r="E10" s="85"/>
      <c r="F10" s="37">
        <f t="shared" ref="F10:F33" si="0">SUM(D10)</f>
        <v>0</v>
      </c>
      <c r="G10" s="2"/>
    </row>
    <row r="11" spans="1:7" ht="12.75" customHeight="1">
      <c r="B11" s="8"/>
      <c r="C11" s="36" t="s">
        <v>43</v>
      </c>
      <c r="D11" s="35">
        <v>0</v>
      </c>
      <c r="E11" s="85"/>
      <c r="F11" s="37">
        <f t="shared" si="0"/>
        <v>0</v>
      </c>
      <c r="G11" s="2"/>
    </row>
    <row r="12" spans="1:7" ht="12.75" customHeight="1">
      <c r="B12" s="8"/>
      <c r="C12" s="10"/>
      <c r="D12" s="86"/>
      <c r="E12" s="85"/>
      <c r="F12" s="37">
        <f t="shared" si="0"/>
        <v>0</v>
      </c>
      <c r="G12" s="2"/>
    </row>
    <row r="13" spans="1:7" ht="12.75" customHeight="1">
      <c r="B13" s="8"/>
      <c r="C13" s="87" t="s">
        <v>47</v>
      </c>
      <c r="D13" s="35">
        <v>0</v>
      </c>
      <c r="E13" s="85"/>
      <c r="F13" s="37">
        <f t="shared" si="0"/>
        <v>0</v>
      </c>
      <c r="G13" s="2"/>
    </row>
    <row r="14" spans="1:7" ht="12.75" customHeight="1">
      <c r="B14" s="8"/>
      <c r="C14" s="88"/>
      <c r="D14" s="35"/>
      <c r="E14" s="85"/>
      <c r="F14" s="37">
        <f t="shared" si="0"/>
        <v>0</v>
      </c>
      <c r="G14" s="2"/>
    </row>
    <row r="15" spans="1:7" s="41" customFormat="1" ht="12.75" customHeight="1">
      <c r="B15" s="42" t="s">
        <v>79</v>
      </c>
      <c r="C15" s="89" t="s">
        <v>49</v>
      </c>
      <c r="D15" s="35">
        <f>SUM(D16:D25)</f>
        <v>826669000</v>
      </c>
      <c r="E15" s="84"/>
      <c r="F15" s="39">
        <f t="shared" si="0"/>
        <v>826669000</v>
      </c>
      <c r="G15" s="43"/>
    </row>
    <row r="16" spans="1:7" ht="12.75" customHeight="1">
      <c r="B16" s="8"/>
      <c r="C16" s="15" t="s">
        <v>52</v>
      </c>
      <c r="D16" s="30">
        <v>104573000</v>
      </c>
      <c r="E16" s="2"/>
      <c r="F16" s="37">
        <f t="shared" si="0"/>
        <v>104573000</v>
      </c>
      <c r="G16" s="2"/>
    </row>
    <row r="17" spans="2:9" ht="12.75" customHeight="1">
      <c r="B17" s="8"/>
      <c r="C17" s="15" t="s">
        <v>53</v>
      </c>
      <c r="D17" s="30">
        <v>80845000</v>
      </c>
      <c r="E17" s="2"/>
      <c r="F17" s="37">
        <f t="shared" si="0"/>
        <v>80845000</v>
      </c>
      <c r="G17" s="2"/>
    </row>
    <row r="18" spans="2:9" ht="12.75" customHeight="1">
      <c r="B18" s="8"/>
      <c r="C18" s="15" t="s">
        <v>54</v>
      </c>
      <c r="D18" s="30">
        <v>35217000</v>
      </c>
      <c r="E18" s="2"/>
      <c r="F18" s="37">
        <f t="shared" si="0"/>
        <v>35217000</v>
      </c>
      <c r="G18" s="2"/>
    </row>
    <row r="19" spans="2:9" ht="12.75" customHeight="1">
      <c r="B19" s="8"/>
      <c r="C19" s="15" t="s">
        <v>55</v>
      </c>
      <c r="D19" s="30">
        <v>22397000</v>
      </c>
      <c r="E19" s="2"/>
      <c r="F19" s="37">
        <f t="shared" si="0"/>
        <v>22397000</v>
      </c>
      <c r="G19" s="2"/>
    </row>
    <row r="20" spans="2:9" ht="12.75" customHeight="1">
      <c r="B20" s="8"/>
      <c r="C20" s="15" t="s">
        <v>56</v>
      </c>
      <c r="D20" s="31">
        <v>70377000</v>
      </c>
      <c r="E20" s="2"/>
      <c r="F20" s="37">
        <f t="shared" si="0"/>
        <v>70377000</v>
      </c>
      <c r="G20" s="2"/>
    </row>
    <row r="21" spans="2:9" ht="12.75" customHeight="1">
      <c r="B21" s="8"/>
      <c r="C21" s="15" t="s">
        <v>57</v>
      </c>
      <c r="D21" s="30">
        <v>200239000</v>
      </c>
      <c r="E21" s="2"/>
      <c r="F21" s="37">
        <f t="shared" si="0"/>
        <v>200239000</v>
      </c>
      <c r="G21" s="2"/>
    </row>
    <row r="22" spans="2:9" ht="12.75" customHeight="1">
      <c r="B22" s="8"/>
      <c r="C22" s="15" t="s">
        <v>58</v>
      </c>
      <c r="D22" s="30">
        <v>12570000</v>
      </c>
      <c r="E22" s="2"/>
      <c r="F22" s="37">
        <f t="shared" si="0"/>
        <v>12570000</v>
      </c>
      <c r="G22" s="2"/>
    </row>
    <row r="23" spans="2:9" ht="12.75" customHeight="1">
      <c r="B23" s="8"/>
      <c r="C23" s="15" t="s">
        <v>59</v>
      </c>
      <c r="D23" s="30">
        <v>11928000</v>
      </c>
      <c r="E23" s="2"/>
      <c r="F23" s="37">
        <f t="shared" si="0"/>
        <v>11928000</v>
      </c>
      <c r="G23" s="2"/>
      <c r="I23" s="5"/>
    </row>
    <row r="24" spans="2:9" ht="12.75" customHeight="1">
      <c r="B24" s="8"/>
      <c r="C24" s="16" t="s">
        <v>60</v>
      </c>
      <c r="D24" s="32">
        <v>108239000</v>
      </c>
      <c r="E24" s="2"/>
      <c r="F24" s="37">
        <f t="shared" si="0"/>
        <v>108239000</v>
      </c>
      <c r="G24" s="2"/>
    </row>
    <row r="25" spans="2:9" ht="12.75" customHeight="1">
      <c r="B25" s="8"/>
      <c r="C25" s="17" t="s">
        <v>61</v>
      </c>
      <c r="D25" s="30">
        <v>180284000</v>
      </c>
      <c r="E25" s="2"/>
      <c r="F25" s="37">
        <f t="shared" si="0"/>
        <v>180284000</v>
      </c>
      <c r="G25" s="2"/>
    </row>
    <row r="26" spans="2:9" ht="12.75" customHeight="1">
      <c r="B26" s="8"/>
      <c r="C26" s="15"/>
      <c r="D26" s="34"/>
      <c r="E26" s="2"/>
      <c r="F26" s="37">
        <f t="shared" si="0"/>
        <v>0</v>
      </c>
      <c r="G26" s="2"/>
    </row>
    <row r="27" spans="2:9" ht="12.75" customHeight="1">
      <c r="B27" s="8" t="s">
        <v>80</v>
      </c>
      <c r="C27" s="89" t="s">
        <v>69</v>
      </c>
      <c r="D27" s="35">
        <v>0</v>
      </c>
      <c r="E27" s="2"/>
      <c r="F27" s="37">
        <f t="shared" si="0"/>
        <v>0</v>
      </c>
      <c r="G27" s="2"/>
    </row>
    <row r="28" spans="2:9" ht="12.75" customHeight="1">
      <c r="B28" s="8"/>
      <c r="C28" s="88"/>
      <c r="D28" s="35"/>
      <c r="E28" s="2"/>
      <c r="F28" s="37">
        <f t="shared" si="0"/>
        <v>0</v>
      </c>
      <c r="G28" s="2"/>
    </row>
    <row r="29" spans="2:9" ht="12.75" customHeight="1">
      <c r="B29" s="8" t="s">
        <v>81</v>
      </c>
      <c r="C29" s="90" t="s">
        <v>71</v>
      </c>
      <c r="D29" s="35">
        <v>0</v>
      </c>
      <c r="E29" s="2"/>
      <c r="F29" s="37">
        <f t="shared" si="0"/>
        <v>0</v>
      </c>
      <c r="G29" s="2"/>
    </row>
    <row r="30" spans="2:9" ht="12.75" customHeight="1">
      <c r="B30" s="8"/>
      <c r="C30" s="91"/>
      <c r="D30" s="35"/>
      <c r="E30" s="2"/>
      <c r="F30" s="37">
        <f t="shared" si="0"/>
        <v>0</v>
      </c>
      <c r="G30" s="2"/>
    </row>
    <row r="31" spans="2:9" ht="12.75" customHeight="1">
      <c r="B31" s="8"/>
      <c r="C31" s="90" t="s">
        <v>74</v>
      </c>
      <c r="D31" s="35">
        <v>0</v>
      </c>
      <c r="E31" s="2"/>
      <c r="F31" s="37">
        <f t="shared" si="0"/>
        <v>0</v>
      </c>
      <c r="G31" s="2"/>
    </row>
    <row r="32" spans="2:9" ht="12.75" customHeight="1">
      <c r="B32" s="8" t="s">
        <v>82</v>
      </c>
      <c r="C32" s="17"/>
      <c r="D32" s="35"/>
      <c r="E32" s="2"/>
      <c r="F32" s="37">
        <f t="shared" si="0"/>
        <v>0</v>
      </c>
      <c r="G32" s="2"/>
    </row>
    <row r="33" spans="2:7" s="38" customFormat="1" ht="12.75" customHeight="1">
      <c r="B33" s="75" t="s">
        <v>35</v>
      </c>
      <c r="C33" s="76"/>
      <c r="D33" s="39">
        <f>SUM(D15)</f>
        <v>826669000</v>
      </c>
      <c r="E33" s="40"/>
      <c r="F33" s="39">
        <f t="shared" si="0"/>
        <v>826669000</v>
      </c>
      <c r="G33" s="40"/>
    </row>
    <row r="35" spans="2:7" ht="12.75" customHeight="1">
      <c r="B35" s="79" t="s">
        <v>36</v>
      </c>
      <c r="C35" s="79"/>
      <c r="D35" s="79"/>
      <c r="E35" s="79"/>
      <c r="F35" s="79"/>
      <c r="G35" s="79"/>
    </row>
    <row r="36" spans="2:7" ht="12.75" customHeight="1">
      <c r="B36" s="79" t="s">
        <v>37</v>
      </c>
      <c r="C36" s="79"/>
      <c r="D36" s="79"/>
      <c r="E36" s="79"/>
      <c r="F36" s="79"/>
      <c r="G36" s="79"/>
    </row>
    <row r="37" spans="2:7" ht="12.75" customHeight="1">
      <c r="B37" s="79" t="s">
        <v>38</v>
      </c>
      <c r="C37" s="79"/>
      <c r="D37" s="79"/>
      <c r="E37" s="79"/>
      <c r="F37" s="79"/>
      <c r="G37" s="79"/>
    </row>
    <row r="39" spans="2:7" ht="12.75" customHeight="1">
      <c r="D39" s="5" t="s">
        <v>39</v>
      </c>
    </row>
    <row r="40" spans="2:7" ht="12.75" customHeight="1">
      <c r="D40" s="77" t="s">
        <v>40</v>
      </c>
      <c r="E40" s="77"/>
    </row>
    <row r="44" spans="2:7" ht="12.75" customHeight="1">
      <c r="D44" s="78" t="s">
        <v>41</v>
      </c>
      <c r="E44" s="78"/>
    </row>
  </sheetData>
  <mergeCells count="12">
    <mergeCell ref="B1:G1"/>
    <mergeCell ref="B2:G2"/>
    <mergeCell ref="B6:B7"/>
    <mergeCell ref="C6:C7"/>
    <mergeCell ref="D6:F6"/>
    <mergeCell ref="G6:G7"/>
    <mergeCell ref="B33:C33"/>
    <mergeCell ref="D40:E40"/>
    <mergeCell ref="D44:E44"/>
    <mergeCell ref="B35:G35"/>
    <mergeCell ref="B36:G36"/>
    <mergeCell ref="B37:G37"/>
  </mergeCells>
  <pageMargins left="0.19685039370078741" right="0.19685039370078741" top="0.78740157480314965" bottom="0.74803149606299213" header="0.31496062992125984" footer="0.31496062992125984"/>
  <pageSetup paperSize="5" scale="8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5"/>
  <sheetViews>
    <sheetView topLeftCell="A170" zoomScale="71" zoomScaleNormal="71" workbookViewId="0">
      <selection activeCell="I188" sqref="I188"/>
    </sheetView>
  </sheetViews>
  <sheetFormatPr defaultRowHeight="12.75" customHeight="1"/>
  <cols>
    <col min="1" max="1" width="8.140625" style="44" customWidth="1"/>
    <col min="2" max="2" width="4" style="44" customWidth="1"/>
    <col min="3" max="3" width="47.140625" style="44" customWidth="1"/>
    <col min="4" max="4" width="14.42578125" style="45" customWidth="1"/>
    <col min="5" max="7" width="12.85546875" style="44" customWidth="1"/>
    <col min="8" max="8" width="9.140625" style="44"/>
    <col min="9" max="9" width="21.28515625" style="44" customWidth="1"/>
    <col min="10" max="16384" width="9.140625" style="44"/>
  </cols>
  <sheetData>
    <row r="1" spans="2:7" ht="18.75">
      <c r="B1" s="92" t="s">
        <v>0</v>
      </c>
      <c r="C1" s="92"/>
      <c r="D1" s="92"/>
      <c r="E1" s="92"/>
      <c r="F1" s="92"/>
      <c r="G1" s="92"/>
    </row>
    <row r="2" spans="2:7" ht="18.75">
      <c r="B2" s="92" t="s">
        <v>89</v>
      </c>
      <c r="C2" s="92"/>
      <c r="D2" s="92"/>
      <c r="E2" s="92"/>
      <c r="F2" s="92"/>
      <c r="G2" s="92"/>
    </row>
    <row r="3" spans="2:7" ht="15">
      <c r="B3" s="44" t="s">
        <v>9</v>
      </c>
    </row>
    <row r="4" spans="2:7" ht="15">
      <c r="B4" s="44" t="s">
        <v>77</v>
      </c>
    </row>
    <row r="6" spans="2:7" ht="15">
      <c r="B6" s="74" t="s">
        <v>4</v>
      </c>
      <c r="C6" s="74" t="s">
        <v>3</v>
      </c>
      <c r="D6" s="73" t="s">
        <v>2</v>
      </c>
      <c r="E6" s="73"/>
      <c r="F6" s="73"/>
      <c r="G6" s="74" t="s">
        <v>8</v>
      </c>
    </row>
    <row r="7" spans="2:7" ht="15">
      <c r="B7" s="74"/>
      <c r="C7" s="74"/>
      <c r="D7" s="46" t="s">
        <v>5</v>
      </c>
      <c r="E7" s="47" t="s">
        <v>6</v>
      </c>
      <c r="F7" s="47" t="s">
        <v>7</v>
      </c>
      <c r="G7" s="74"/>
    </row>
    <row r="8" spans="2:7" ht="15">
      <c r="B8" s="67">
        <v>1</v>
      </c>
      <c r="C8" s="67">
        <v>2</v>
      </c>
      <c r="D8" s="48">
        <v>3</v>
      </c>
      <c r="E8" s="67">
        <v>4</v>
      </c>
      <c r="F8" s="67">
        <v>5</v>
      </c>
      <c r="G8" s="67">
        <v>6</v>
      </c>
    </row>
    <row r="9" spans="2:7" ht="15">
      <c r="B9" s="93"/>
      <c r="C9" s="51" t="s">
        <v>42</v>
      </c>
      <c r="D9" s="94">
        <f>SUM(D15)</f>
        <v>64784775</v>
      </c>
      <c r="E9" s="93"/>
      <c r="F9" s="46">
        <f>SUM(D9-E9)</f>
        <v>64784775</v>
      </c>
      <c r="G9" s="47"/>
    </row>
    <row r="10" spans="2:7" ht="15">
      <c r="B10" s="108" t="s">
        <v>78</v>
      </c>
      <c r="C10" s="51" t="s">
        <v>76</v>
      </c>
      <c r="D10" s="94"/>
      <c r="E10" s="93"/>
      <c r="F10" s="46">
        <f t="shared" ref="F10:F29" si="0">SUM(D10-E10)</f>
        <v>0</v>
      </c>
      <c r="G10" s="47"/>
    </row>
    <row r="11" spans="2:7" ht="15">
      <c r="B11" s="93"/>
      <c r="C11" s="51" t="s">
        <v>43</v>
      </c>
      <c r="D11" s="94">
        <v>0</v>
      </c>
      <c r="E11" s="93"/>
      <c r="F11" s="46">
        <f t="shared" si="0"/>
        <v>0</v>
      </c>
      <c r="G11" s="47"/>
    </row>
    <row r="12" spans="2:7" ht="15">
      <c r="B12" s="93"/>
      <c r="C12" s="53"/>
      <c r="D12" s="95"/>
      <c r="E12" s="93"/>
      <c r="F12" s="46">
        <f t="shared" si="0"/>
        <v>0</v>
      </c>
      <c r="G12" s="47"/>
    </row>
    <row r="13" spans="2:7" ht="15">
      <c r="B13" s="93"/>
      <c r="C13" s="96" t="s">
        <v>47</v>
      </c>
      <c r="D13" s="94">
        <v>0</v>
      </c>
      <c r="E13" s="93"/>
      <c r="F13" s="46">
        <f t="shared" si="0"/>
        <v>0</v>
      </c>
      <c r="G13" s="47"/>
    </row>
    <row r="14" spans="2:7" ht="15">
      <c r="B14" s="93"/>
      <c r="C14" s="97"/>
      <c r="D14" s="94"/>
      <c r="E14" s="93"/>
      <c r="F14" s="46">
        <f t="shared" si="0"/>
        <v>0</v>
      </c>
      <c r="G14" s="47"/>
    </row>
    <row r="15" spans="2:7" ht="12.75" customHeight="1">
      <c r="B15" s="108" t="s">
        <v>79</v>
      </c>
      <c r="C15" s="98" t="s">
        <v>49</v>
      </c>
      <c r="D15" s="94">
        <f>SUM(D16:D21)</f>
        <v>64784775</v>
      </c>
      <c r="E15" s="93"/>
      <c r="F15" s="46">
        <f t="shared" si="0"/>
        <v>64784775</v>
      </c>
      <c r="G15" s="47"/>
    </row>
    <row r="16" spans="2:7" ht="12.75" customHeight="1">
      <c r="B16" s="93"/>
      <c r="C16" s="99" t="s">
        <v>62</v>
      </c>
      <c r="D16" s="100">
        <v>10179775</v>
      </c>
      <c r="E16" s="93"/>
      <c r="F16" s="46">
        <f t="shared" si="0"/>
        <v>10179775</v>
      </c>
      <c r="G16" s="47"/>
    </row>
    <row r="17" spans="2:7" ht="12.75" customHeight="1">
      <c r="B17" s="93"/>
      <c r="C17" s="99" t="s">
        <v>63</v>
      </c>
      <c r="D17" s="101">
        <v>20435000</v>
      </c>
      <c r="E17" s="93"/>
      <c r="F17" s="46">
        <f t="shared" si="0"/>
        <v>20435000</v>
      </c>
      <c r="G17" s="47"/>
    </row>
    <row r="18" spans="2:7" ht="15">
      <c r="B18" s="93"/>
      <c r="C18" s="102" t="s">
        <v>64</v>
      </c>
      <c r="D18" s="101">
        <v>15000000</v>
      </c>
      <c r="E18" s="93"/>
      <c r="F18" s="46">
        <f t="shared" si="0"/>
        <v>15000000</v>
      </c>
      <c r="G18" s="47"/>
    </row>
    <row r="19" spans="2:7" ht="15">
      <c r="B19" s="93"/>
      <c r="C19" s="99" t="s">
        <v>34</v>
      </c>
      <c r="D19" s="100">
        <v>10000000</v>
      </c>
      <c r="E19" s="93"/>
      <c r="F19" s="46">
        <f t="shared" si="0"/>
        <v>10000000</v>
      </c>
      <c r="G19" s="47"/>
    </row>
    <row r="20" spans="2:7" ht="15">
      <c r="B20" s="93"/>
      <c r="C20" s="103" t="s">
        <v>65</v>
      </c>
      <c r="D20" s="100">
        <v>5220000</v>
      </c>
      <c r="E20" s="93"/>
      <c r="F20" s="46">
        <f t="shared" si="0"/>
        <v>5220000</v>
      </c>
      <c r="G20" s="47"/>
    </row>
    <row r="21" spans="2:7" ht="15">
      <c r="B21" s="93"/>
      <c r="C21" s="103" t="s">
        <v>66</v>
      </c>
      <c r="D21" s="100">
        <v>3950000</v>
      </c>
      <c r="E21" s="93"/>
      <c r="F21" s="46">
        <f t="shared" si="0"/>
        <v>3950000</v>
      </c>
      <c r="G21" s="47"/>
    </row>
    <row r="22" spans="2:7" ht="15">
      <c r="B22" s="93"/>
      <c r="C22" s="99"/>
      <c r="D22" s="104"/>
      <c r="E22" s="93"/>
      <c r="F22" s="46">
        <f t="shared" si="0"/>
        <v>0</v>
      </c>
      <c r="G22" s="47"/>
    </row>
    <row r="23" spans="2:7" ht="15">
      <c r="B23" s="108" t="s">
        <v>80</v>
      </c>
      <c r="C23" s="98" t="s">
        <v>69</v>
      </c>
      <c r="D23" s="94">
        <v>0</v>
      </c>
      <c r="E23" s="93"/>
      <c r="F23" s="46">
        <f t="shared" si="0"/>
        <v>0</v>
      </c>
      <c r="G23" s="47"/>
    </row>
    <row r="24" spans="2:7" ht="15">
      <c r="B24" s="93"/>
      <c r="C24" s="97"/>
      <c r="D24" s="94"/>
      <c r="E24" s="93"/>
      <c r="F24" s="46">
        <f t="shared" si="0"/>
        <v>0</v>
      </c>
      <c r="G24" s="47"/>
    </row>
    <row r="25" spans="2:7" ht="15">
      <c r="B25" s="108" t="s">
        <v>81</v>
      </c>
      <c r="C25" s="105" t="s">
        <v>71</v>
      </c>
      <c r="D25" s="94">
        <v>0</v>
      </c>
      <c r="E25" s="93"/>
      <c r="F25" s="46">
        <f t="shared" si="0"/>
        <v>0</v>
      </c>
      <c r="G25" s="47"/>
    </row>
    <row r="26" spans="2:7" ht="15">
      <c r="B26" s="93"/>
      <c r="C26" s="106"/>
      <c r="D26" s="94"/>
      <c r="E26" s="93"/>
      <c r="F26" s="46">
        <f t="shared" si="0"/>
        <v>0</v>
      </c>
      <c r="G26" s="47"/>
    </row>
    <row r="27" spans="2:7" ht="15">
      <c r="B27" s="108" t="s">
        <v>82</v>
      </c>
      <c r="C27" s="105" t="s">
        <v>74</v>
      </c>
      <c r="D27" s="94">
        <v>0</v>
      </c>
      <c r="E27" s="93"/>
      <c r="F27" s="46">
        <f t="shared" si="0"/>
        <v>0</v>
      </c>
      <c r="G27" s="47"/>
    </row>
    <row r="28" spans="2:7" ht="15">
      <c r="B28" s="47"/>
      <c r="C28" s="107"/>
      <c r="D28" s="94"/>
      <c r="E28" s="47"/>
      <c r="F28" s="46">
        <f t="shared" si="0"/>
        <v>0</v>
      </c>
      <c r="G28" s="47"/>
    </row>
    <row r="29" spans="2:7" ht="15">
      <c r="B29" s="70" t="s">
        <v>35</v>
      </c>
      <c r="C29" s="71"/>
      <c r="D29" s="46">
        <f>SUM(D15)</f>
        <v>64784775</v>
      </c>
      <c r="E29" s="47"/>
      <c r="F29" s="46">
        <f t="shared" si="0"/>
        <v>64784775</v>
      </c>
      <c r="G29" s="47"/>
    </row>
    <row r="31" spans="2:7" ht="15">
      <c r="B31" s="44" t="s">
        <v>36</v>
      </c>
    </row>
    <row r="32" spans="2:7" ht="15">
      <c r="B32" s="44" t="s">
        <v>37</v>
      </c>
    </row>
    <row r="33" spans="2:7" ht="15">
      <c r="B33" s="44" t="s">
        <v>38</v>
      </c>
    </row>
    <row r="35" spans="2:7" ht="15">
      <c r="D35" s="45" t="s">
        <v>39</v>
      </c>
    </row>
    <row r="36" spans="2:7" ht="15">
      <c r="D36" s="69" t="s">
        <v>40</v>
      </c>
      <c r="E36" s="69"/>
    </row>
    <row r="40" spans="2:7" ht="15">
      <c r="D40" s="72" t="s">
        <v>41</v>
      </c>
      <c r="E40" s="72"/>
    </row>
    <row r="43" spans="2:7" ht="12.75" customHeight="1">
      <c r="B43" s="92" t="s">
        <v>0</v>
      </c>
      <c r="C43" s="92"/>
      <c r="D43" s="92"/>
      <c r="E43" s="92"/>
      <c r="F43" s="92"/>
      <c r="G43" s="92"/>
    </row>
    <row r="44" spans="2:7" ht="12.75" customHeight="1">
      <c r="B44" s="92" t="s">
        <v>89</v>
      </c>
      <c r="C44" s="92"/>
      <c r="D44" s="92"/>
      <c r="E44" s="92"/>
      <c r="F44" s="92"/>
      <c r="G44" s="92"/>
    </row>
    <row r="45" spans="2:7" ht="12.75" customHeight="1">
      <c r="B45" s="44" t="s">
        <v>9</v>
      </c>
    </row>
    <row r="46" spans="2:7" ht="12.75" customHeight="1">
      <c r="B46" s="44" t="s">
        <v>77</v>
      </c>
    </row>
    <row r="48" spans="2:7" ht="12.75" customHeight="1">
      <c r="B48" s="74" t="s">
        <v>4</v>
      </c>
      <c r="C48" s="74" t="s">
        <v>3</v>
      </c>
      <c r="D48" s="73" t="s">
        <v>2</v>
      </c>
      <c r="E48" s="73"/>
      <c r="F48" s="73"/>
      <c r="G48" s="74" t="s">
        <v>8</v>
      </c>
    </row>
    <row r="49" spans="2:7" ht="12.75" customHeight="1">
      <c r="B49" s="74"/>
      <c r="C49" s="74"/>
      <c r="D49" s="46" t="s">
        <v>5</v>
      </c>
      <c r="E49" s="47" t="s">
        <v>6</v>
      </c>
      <c r="F49" s="47" t="s">
        <v>7</v>
      </c>
      <c r="G49" s="74"/>
    </row>
    <row r="50" spans="2:7" ht="12.75" customHeight="1">
      <c r="B50" s="67">
        <v>1</v>
      </c>
      <c r="C50" s="67">
        <v>2</v>
      </c>
      <c r="D50" s="48">
        <v>3</v>
      </c>
      <c r="E50" s="67">
        <v>4</v>
      </c>
      <c r="F50" s="67">
        <v>5</v>
      </c>
      <c r="G50" s="67">
        <v>6</v>
      </c>
    </row>
    <row r="51" spans="2:7" s="50" customFormat="1" ht="12.75" customHeight="1">
      <c r="B51" s="109"/>
      <c r="C51" s="51" t="s">
        <v>42</v>
      </c>
      <c r="D51" s="94">
        <f>SUM(D57)</f>
        <v>64784775</v>
      </c>
      <c r="E51" s="52">
        <f>SUM(E57)</f>
        <v>55614775</v>
      </c>
      <c r="F51" s="66">
        <f>SUM(F57)</f>
        <v>9170000</v>
      </c>
      <c r="G51" s="49"/>
    </row>
    <row r="52" spans="2:7" ht="12.75" customHeight="1">
      <c r="B52" s="108" t="s">
        <v>78</v>
      </c>
      <c r="C52" s="51" t="s">
        <v>76</v>
      </c>
      <c r="D52" s="94"/>
      <c r="E52" s="93"/>
      <c r="F52" s="46">
        <f t="shared" ref="F52:F71" si="1">SUM(D52-E52)</f>
        <v>0</v>
      </c>
      <c r="G52" s="47"/>
    </row>
    <row r="53" spans="2:7" ht="12.75" customHeight="1">
      <c r="B53" s="93"/>
      <c r="C53" s="51" t="s">
        <v>43</v>
      </c>
      <c r="D53" s="94">
        <v>0</v>
      </c>
      <c r="E53" s="93"/>
      <c r="F53" s="46">
        <f t="shared" si="1"/>
        <v>0</v>
      </c>
      <c r="G53" s="47"/>
    </row>
    <row r="54" spans="2:7" ht="12.75" customHeight="1">
      <c r="B54" s="93"/>
      <c r="C54" s="53"/>
      <c r="D54" s="95"/>
      <c r="E54" s="93"/>
      <c r="F54" s="46">
        <f t="shared" si="1"/>
        <v>0</v>
      </c>
      <c r="G54" s="47"/>
    </row>
    <row r="55" spans="2:7" ht="12.75" customHeight="1">
      <c r="B55" s="93"/>
      <c r="C55" s="96" t="s">
        <v>47</v>
      </c>
      <c r="D55" s="94">
        <v>0</v>
      </c>
      <c r="E55" s="93"/>
      <c r="F55" s="46">
        <f t="shared" si="1"/>
        <v>0</v>
      </c>
      <c r="G55" s="47"/>
    </row>
    <row r="56" spans="2:7" ht="12.75" customHeight="1">
      <c r="B56" s="93"/>
      <c r="C56" s="97"/>
      <c r="D56" s="94"/>
      <c r="E56" s="93"/>
      <c r="F56" s="46">
        <f t="shared" si="1"/>
        <v>0</v>
      </c>
      <c r="G56" s="47"/>
    </row>
    <row r="57" spans="2:7" s="50" customFormat="1" ht="12.75" customHeight="1">
      <c r="B57" s="109" t="s">
        <v>79</v>
      </c>
      <c r="C57" s="98" t="s">
        <v>49</v>
      </c>
      <c r="D57" s="94">
        <f>SUM(D58:D63)</f>
        <v>64784775</v>
      </c>
      <c r="E57" s="52">
        <f>SUM(E58:E68)</f>
        <v>55614775</v>
      </c>
      <c r="F57" s="66">
        <f>SUM(F58:F69)</f>
        <v>9170000</v>
      </c>
      <c r="G57" s="49"/>
    </row>
    <row r="58" spans="2:7" ht="12.75" customHeight="1">
      <c r="B58" s="93"/>
      <c r="C58" s="99" t="s">
        <v>62</v>
      </c>
      <c r="D58" s="100">
        <v>10179775</v>
      </c>
      <c r="E58" s="110">
        <f>SUM(D58)</f>
        <v>10179775</v>
      </c>
      <c r="F58" s="46">
        <f t="shared" si="1"/>
        <v>0</v>
      </c>
      <c r="G58" s="47"/>
    </row>
    <row r="59" spans="2:7" ht="12.75" customHeight="1">
      <c r="B59" s="93"/>
      <c r="C59" s="99" t="s">
        <v>63</v>
      </c>
      <c r="D59" s="101">
        <v>20435000</v>
      </c>
      <c r="E59" s="110">
        <f t="shared" ref="E59:E61" si="2">SUM(D59)</f>
        <v>20435000</v>
      </c>
      <c r="F59" s="46">
        <f t="shared" si="1"/>
        <v>0</v>
      </c>
      <c r="G59" s="47"/>
    </row>
    <row r="60" spans="2:7" ht="12.75" customHeight="1">
      <c r="B60" s="93"/>
      <c r="C60" s="102" t="s">
        <v>64</v>
      </c>
      <c r="D60" s="101">
        <v>15000000</v>
      </c>
      <c r="E60" s="110">
        <f t="shared" si="2"/>
        <v>15000000</v>
      </c>
      <c r="F60" s="46">
        <f t="shared" si="1"/>
        <v>0</v>
      </c>
      <c r="G60" s="47"/>
    </row>
    <row r="61" spans="2:7" ht="12.75" customHeight="1">
      <c r="B61" s="93"/>
      <c r="C61" s="99" t="s">
        <v>34</v>
      </c>
      <c r="D61" s="100">
        <v>10000000</v>
      </c>
      <c r="E61" s="110">
        <f t="shared" si="2"/>
        <v>10000000</v>
      </c>
      <c r="F61" s="46">
        <f t="shared" si="1"/>
        <v>0</v>
      </c>
      <c r="G61" s="47"/>
    </row>
    <row r="62" spans="2:7" ht="12.75" customHeight="1">
      <c r="B62" s="93"/>
      <c r="C62" s="103" t="s">
        <v>65</v>
      </c>
      <c r="D62" s="100">
        <v>5220000</v>
      </c>
      <c r="E62" s="93"/>
      <c r="F62" s="46">
        <f t="shared" si="1"/>
        <v>5220000</v>
      </c>
      <c r="G62" s="47"/>
    </row>
    <row r="63" spans="2:7" ht="12.75" customHeight="1">
      <c r="B63" s="93"/>
      <c r="C63" s="103" t="s">
        <v>66</v>
      </c>
      <c r="D63" s="100">
        <v>3950000</v>
      </c>
      <c r="E63" s="93"/>
      <c r="F63" s="46">
        <f t="shared" si="1"/>
        <v>3950000</v>
      </c>
      <c r="G63" s="47"/>
    </row>
    <row r="64" spans="2:7" ht="12.75" customHeight="1">
      <c r="B64" s="93"/>
      <c r="C64" s="99"/>
      <c r="D64" s="104"/>
      <c r="E64" s="93"/>
      <c r="F64" s="46">
        <f t="shared" si="1"/>
        <v>0</v>
      </c>
      <c r="G64" s="47"/>
    </row>
    <row r="65" spans="2:7" ht="12.75" customHeight="1">
      <c r="B65" s="108" t="s">
        <v>80</v>
      </c>
      <c r="C65" s="98" t="s">
        <v>69</v>
      </c>
      <c r="D65" s="94">
        <v>0</v>
      </c>
      <c r="E65" s="93"/>
      <c r="F65" s="46">
        <f t="shared" si="1"/>
        <v>0</v>
      </c>
      <c r="G65" s="47"/>
    </row>
    <row r="66" spans="2:7" ht="12.75" customHeight="1">
      <c r="B66" s="93"/>
      <c r="C66" s="97"/>
      <c r="D66" s="94"/>
      <c r="E66" s="93"/>
      <c r="F66" s="46">
        <f t="shared" si="1"/>
        <v>0</v>
      </c>
      <c r="G66" s="47"/>
    </row>
    <row r="67" spans="2:7" ht="12.75" customHeight="1">
      <c r="B67" s="108" t="s">
        <v>81</v>
      </c>
      <c r="C67" s="105" t="s">
        <v>71</v>
      </c>
      <c r="D67" s="94">
        <v>0</v>
      </c>
      <c r="E67" s="93"/>
      <c r="F67" s="46">
        <f t="shared" si="1"/>
        <v>0</v>
      </c>
      <c r="G67" s="47"/>
    </row>
    <row r="68" spans="2:7" ht="12.75" customHeight="1">
      <c r="B68" s="93"/>
      <c r="C68" s="106"/>
      <c r="D68" s="94"/>
      <c r="E68" s="93"/>
      <c r="F68" s="46">
        <f t="shared" si="1"/>
        <v>0</v>
      </c>
      <c r="G68" s="47"/>
    </row>
    <row r="69" spans="2:7" ht="12.75" customHeight="1">
      <c r="B69" s="108" t="s">
        <v>82</v>
      </c>
      <c r="C69" s="105" t="s">
        <v>74</v>
      </c>
      <c r="D69" s="94">
        <v>0</v>
      </c>
      <c r="E69" s="93"/>
      <c r="F69" s="46">
        <f t="shared" si="1"/>
        <v>0</v>
      </c>
      <c r="G69" s="47"/>
    </row>
    <row r="70" spans="2:7" ht="12.75" customHeight="1">
      <c r="B70" s="47"/>
      <c r="C70" s="107"/>
      <c r="D70" s="94"/>
      <c r="E70" s="47"/>
      <c r="F70" s="46">
        <f t="shared" si="1"/>
        <v>0</v>
      </c>
      <c r="G70" s="47"/>
    </row>
    <row r="71" spans="2:7" ht="12.75" customHeight="1">
      <c r="B71" s="70" t="s">
        <v>35</v>
      </c>
      <c r="C71" s="71"/>
      <c r="D71" s="46">
        <f>SUM(D57)</f>
        <v>64784775</v>
      </c>
      <c r="E71" s="46">
        <f>SUM(E58:E70)</f>
        <v>55614775</v>
      </c>
      <c r="F71" s="46">
        <f>SUM(F60:F68)</f>
        <v>9170000</v>
      </c>
      <c r="G71" s="47"/>
    </row>
    <row r="73" spans="2:7" ht="12.75" customHeight="1">
      <c r="B73" s="44" t="s">
        <v>36</v>
      </c>
    </row>
    <row r="74" spans="2:7" ht="12.75" customHeight="1">
      <c r="B74" s="44" t="s">
        <v>37</v>
      </c>
    </row>
    <row r="75" spans="2:7" ht="12.75" customHeight="1">
      <c r="B75" s="44" t="s">
        <v>38</v>
      </c>
    </row>
    <row r="77" spans="2:7" ht="12.75" customHeight="1">
      <c r="D77" s="111" t="s">
        <v>90</v>
      </c>
    </row>
    <row r="78" spans="2:7" ht="12.75" customHeight="1">
      <c r="D78" s="69" t="s">
        <v>40</v>
      </c>
      <c r="E78" s="69"/>
    </row>
    <row r="82" spans="1:7" ht="12.75" customHeight="1">
      <c r="D82" s="72" t="s">
        <v>41</v>
      </c>
      <c r="E82" s="72"/>
    </row>
    <row r="84" spans="1:7" ht="12.75" customHeight="1">
      <c r="B84" s="92" t="s">
        <v>0</v>
      </c>
      <c r="C84" s="92"/>
      <c r="D84" s="92"/>
      <c r="E84" s="92"/>
      <c r="F84" s="92"/>
      <c r="G84" s="92"/>
    </row>
    <row r="85" spans="1:7" ht="12.75" customHeight="1">
      <c r="B85" s="92" t="s">
        <v>89</v>
      </c>
      <c r="C85" s="92"/>
      <c r="D85" s="92"/>
      <c r="E85" s="92"/>
      <c r="F85" s="92"/>
      <c r="G85" s="92"/>
    </row>
    <row r="86" spans="1:7" ht="12.75" customHeight="1">
      <c r="B86" s="44" t="s">
        <v>9</v>
      </c>
    </row>
    <row r="87" spans="1:7" ht="12.75" customHeight="1">
      <c r="B87" s="44" t="s">
        <v>77</v>
      </c>
    </row>
    <row r="89" spans="1:7" ht="12.75" customHeight="1">
      <c r="B89" s="74" t="s">
        <v>4</v>
      </c>
      <c r="C89" s="74" t="s">
        <v>3</v>
      </c>
      <c r="D89" s="73" t="s">
        <v>2</v>
      </c>
      <c r="E89" s="73"/>
      <c r="F89" s="73"/>
      <c r="G89" s="74" t="s">
        <v>8</v>
      </c>
    </row>
    <row r="90" spans="1:7" ht="12.75" customHeight="1">
      <c r="B90" s="74"/>
      <c r="C90" s="74"/>
      <c r="D90" s="46" t="s">
        <v>5</v>
      </c>
      <c r="E90" s="47" t="s">
        <v>6</v>
      </c>
      <c r="F90" s="47" t="s">
        <v>7</v>
      </c>
      <c r="G90" s="74"/>
    </row>
    <row r="91" spans="1:7" ht="12.75" customHeight="1">
      <c r="B91" s="67">
        <v>1</v>
      </c>
      <c r="C91" s="67">
        <v>2</v>
      </c>
      <c r="D91" s="48">
        <v>3</v>
      </c>
      <c r="E91" s="67">
        <v>4</v>
      </c>
      <c r="F91" s="67">
        <v>5</v>
      </c>
      <c r="G91" s="67">
        <v>6</v>
      </c>
    </row>
    <row r="92" spans="1:7" ht="12.75" customHeight="1">
      <c r="A92" s="50"/>
      <c r="B92" s="109"/>
      <c r="C92" s="51" t="s">
        <v>42</v>
      </c>
      <c r="D92" s="94">
        <f>SUM(D98)</f>
        <v>64784775</v>
      </c>
      <c r="E92" s="52">
        <f>SUM(E98)</f>
        <v>55614775</v>
      </c>
      <c r="F92" s="66">
        <f>SUM(F98)</f>
        <v>9170000</v>
      </c>
      <c r="G92" s="49"/>
    </row>
    <row r="93" spans="1:7" ht="12.75" customHeight="1">
      <c r="B93" s="108" t="s">
        <v>78</v>
      </c>
      <c r="C93" s="51" t="s">
        <v>76</v>
      </c>
      <c r="D93" s="94"/>
      <c r="E93" s="93"/>
      <c r="F93" s="46">
        <f t="shared" ref="F93:F97" si="3">SUM(D93-E93)</f>
        <v>0</v>
      </c>
      <c r="G93" s="47"/>
    </row>
    <row r="94" spans="1:7" ht="12.75" customHeight="1">
      <c r="B94" s="93"/>
      <c r="C94" s="51" t="s">
        <v>43</v>
      </c>
      <c r="D94" s="94">
        <v>0</v>
      </c>
      <c r="E94" s="93"/>
      <c r="F94" s="46">
        <f t="shared" si="3"/>
        <v>0</v>
      </c>
      <c r="G94" s="47"/>
    </row>
    <row r="95" spans="1:7" ht="12.75" customHeight="1">
      <c r="B95" s="93"/>
      <c r="C95" s="53"/>
      <c r="D95" s="95"/>
      <c r="E95" s="93"/>
      <c r="F95" s="46">
        <f t="shared" si="3"/>
        <v>0</v>
      </c>
      <c r="G95" s="47"/>
    </row>
    <row r="96" spans="1:7" ht="12.75" customHeight="1">
      <c r="B96" s="93"/>
      <c r="C96" s="96" t="s">
        <v>47</v>
      </c>
      <c r="D96" s="94">
        <v>0</v>
      </c>
      <c r="E96" s="93"/>
      <c r="F96" s="46">
        <f t="shared" si="3"/>
        <v>0</v>
      </c>
      <c r="G96" s="47"/>
    </row>
    <row r="97" spans="1:7" ht="12.75" customHeight="1">
      <c r="B97" s="93"/>
      <c r="C97" s="97"/>
      <c r="D97" s="94"/>
      <c r="E97" s="93"/>
      <c r="F97" s="46">
        <f t="shared" si="3"/>
        <v>0</v>
      </c>
      <c r="G97" s="47"/>
    </row>
    <row r="98" spans="1:7" ht="12.75" customHeight="1">
      <c r="A98" s="50"/>
      <c r="B98" s="109" t="s">
        <v>79</v>
      </c>
      <c r="C98" s="98" t="s">
        <v>49</v>
      </c>
      <c r="D98" s="94">
        <f>SUM(D99:D104)</f>
        <v>64784775</v>
      </c>
      <c r="E98" s="52">
        <f>SUM(E99:E109)</f>
        <v>55614775</v>
      </c>
      <c r="F98" s="66">
        <f>SUM(F99:F110)</f>
        <v>9170000</v>
      </c>
      <c r="G98" s="49"/>
    </row>
    <row r="99" spans="1:7" ht="12.75" customHeight="1">
      <c r="B99" s="93"/>
      <c r="C99" s="99" t="s">
        <v>62</v>
      </c>
      <c r="D99" s="100">
        <v>10179775</v>
      </c>
      <c r="E99" s="110">
        <f>SUM(D99)</f>
        <v>10179775</v>
      </c>
      <c r="F99" s="46">
        <f t="shared" ref="F99:F111" si="4">SUM(D99-E99)</f>
        <v>0</v>
      </c>
      <c r="G99" s="47"/>
    </row>
    <row r="100" spans="1:7" ht="12.75" customHeight="1">
      <c r="B100" s="93"/>
      <c r="C100" s="99" t="s">
        <v>63</v>
      </c>
      <c r="D100" s="101">
        <v>20435000</v>
      </c>
      <c r="E100" s="110">
        <f t="shared" ref="E100:E102" si="5">SUM(D100)</f>
        <v>20435000</v>
      </c>
      <c r="F100" s="46">
        <f t="shared" si="4"/>
        <v>0</v>
      </c>
      <c r="G100" s="47"/>
    </row>
    <row r="101" spans="1:7" ht="12.75" customHeight="1">
      <c r="B101" s="93"/>
      <c r="C101" s="102" t="s">
        <v>64</v>
      </c>
      <c r="D101" s="101">
        <v>15000000</v>
      </c>
      <c r="E101" s="110">
        <f t="shared" si="5"/>
        <v>15000000</v>
      </c>
      <c r="F101" s="46">
        <f t="shared" si="4"/>
        <v>0</v>
      </c>
      <c r="G101" s="47"/>
    </row>
    <row r="102" spans="1:7" ht="12.75" customHeight="1">
      <c r="B102" s="93"/>
      <c r="C102" s="99" t="s">
        <v>34</v>
      </c>
      <c r="D102" s="100">
        <v>10000000</v>
      </c>
      <c r="E102" s="110">
        <f t="shared" si="5"/>
        <v>10000000</v>
      </c>
      <c r="F102" s="46">
        <f t="shared" si="4"/>
        <v>0</v>
      </c>
      <c r="G102" s="47"/>
    </row>
    <row r="103" spans="1:7" ht="12.75" customHeight="1">
      <c r="B103" s="93"/>
      <c r="C103" s="103" t="s">
        <v>65</v>
      </c>
      <c r="D103" s="100">
        <v>5220000</v>
      </c>
      <c r="E103" s="93"/>
      <c r="F103" s="46">
        <f t="shared" si="4"/>
        <v>5220000</v>
      </c>
      <c r="G103" s="47"/>
    </row>
    <row r="104" spans="1:7" ht="12.75" customHeight="1">
      <c r="B104" s="93"/>
      <c r="C104" s="103" t="s">
        <v>66</v>
      </c>
      <c r="D104" s="100">
        <v>3950000</v>
      </c>
      <c r="E104" s="93"/>
      <c r="F104" s="46">
        <f t="shared" si="4"/>
        <v>3950000</v>
      </c>
      <c r="G104" s="47"/>
    </row>
    <row r="105" spans="1:7" ht="12.75" customHeight="1">
      <c r="B105" s="93"/>
      <c r="C105" s="99"/>
      <c r="D105" s="104"/>
      <c r="E105" s="93"/>
      <c r="F105" s="46">
        <f t="shared" si="4"/>
        <v>0</v>
      </c>
      <c r="G105" s="47"/>
    </row>
    <row r="106" spans="1:7" ht="12.75" customHeight="1">
      <c r="B106" s="108" t="s">
        <v>80</v>
      </c>
      <c r="C106" s="98" t="s">
        <v>69</v>
      </c>
      <c r="D106" s="94">
        <v>0</v>
      </c>
      <c r="E106" s="93"/>
      <c r="F106" s="46">
        <f t="shared" si="4"/>
        <v>0</v>
      </c>
      <c r="G106" s="47"/>
    </row>
    <row r="107" spans="1:7" ht="12.75" customHeight="1">
      <c r="B107" s="93"/>
      <c r="C107" s="97"/>
      <c r="D107" s="94"/>
      <c r="E107" s="93"/>
      <c r="F107" s="46">
        <f t="shared" si="4"/>
        <v>0</v>
      </c>
      <c r="G107" s="47"/>
    </row>
    <row r="108" spans="1:7" ht="12.75" customHeight="1">
      <c r="B108" s="108" t="s">
        <v>81</v>
      </c>
      <c r="C108" s="105" t="s">
        <v>71</v>
      </c>
      <c r="D108" s="94">
        <v>0</v>
      </c>
      <c r="E108" s="93"/>
      <c r="F108" s="46">
        <f t="shared" si="4"/>
        <v>0</v>
      </c>
      <c r="G108" s="47"/>
    </row>
    <row r="109" spans="1:7" ht="12.75" customHeight="1">
      <c r="B109" s="93"/>
      <c r="C109" s="106"/>
      <c r="D109" s="94"/>
      <c r="E109" s="93"/>
      <c r="F109" s="46">
        <f t="shared" si="4"/>
        <v>0</v>
      </c>
      <c r="G109" s="47"/>
    </row>
    <row r="110" spans="1:7" ht="12.75" customHeight="1">
      <c r="B110" s="108" t="s">
        <v>82</v>
      </c>
      <c r="C110" s="105" t="s">
        <v>74</v>
      </c>
      <c r="D110" s="94">
        <v>0</v>
      </c>
      <c r="E110" s="93"/>
      <c r="F110" s="46">
        <f t="shared" si="4"/>
        <v>0</v>
      </c>
      <c r="G110" s="47"/>
    </row>
    <row r="111" spans="1:7" ht="12.75" customHeight="1">
      <c r="B111" s="47"/>
      <c r="C111" s="107"/>
      <c r="D111" s="94"/>
      <c r="E111" s="47"/>
      <c r="F111" s="46">
        <f t="shared" si="4"/>
        <v>0</v>
      </c>
      <c r="G111" s="47"/>
    </row>
    <row r="112" spans="1:7" ht="12.75" customHeight="1">
      <c r="B112" s="70" t="s">
        <v>35</v>
      </c>
      <c r="C112" s="71"/>
      <c r="D112" s="46">
        <f>SUM(D98)</f>
        <v>64784775</v>
      </c>
      <c r="E112" s="46">
        <f>SUM(E99:E111)</f>
        <v>55614775</v>
      </c>
      <c r="F112" s="46">
        <f>SUM(F101:F109)</f>
        <v>9170000</v>
      </c>
      <c r="G112" s="47"/>
    </row>
    <row r="114" spans="2:7" ht="12.75" customHeight="1">
      <c r="B114" s="44" t="s">
        <v>36</v>
      </c>
    </row>
    <row r="115" spans="2:7" ht="12.75" customHeight="1">
      <c r="B115" s="44" t="s">
        <v>37</v>
      </c>
    </row>
    <row r="116" spans="2:7" ht="12.75" customHeight="1">
      <c r="B116" s="44" t="s">
        <v>38</v>
      </c>
    </row>
    <row r="118" spans="2:7" ht="12.75" customHeight="1">
      <c r="D118" s="111" t="s">
        <v>91</v>
      </c>
    </row>
    <row r="119" spans="2:7" ht="12.75" customHeight="1">
      <c r="D119" s="69" t="s">
        <v>40</v>
      </c>
      <c r="E119" s="69"/>
    </row>
    <row r="123" spans="2:7" ht="12.75" customHeight="1">
      <c r="D123" s="72" t="s">
        <v>41</v>
      </c>
      <c r="E123" s="72"/>
    </row>
    <row r="125" spans="2:7" ht="12.75" customHeight="1">
      <c r="B125" s="92" t="s">
        <v>0</v>
      </c>
      <c r="C125" s="92"/>
      <c r="D125" s="92"/>
      <c r="E125" s="92"/>
      <c r="F125" s="92"/>
      <c r="G125" s="92"/>
    </row>
    <row r="126" spans="2:7" ht="12.75" customHeight="1">
      <c r="B126" s="92" t="s">
        <v>89</v>
      </c>
      <c r="C126" s="92"/>
      <c r="D126" s="92"/>
      <c r="E126" s="92"/>
      <c r="F126" s="92"/>
      <c r="G126" s="92"/>
    </row>
    <row r="127" spans="2:7" ht="12.75" customHeight="1">
      <c r="B127" s="44" t="s">
        <v>9</v>
      </c>
    </row>
    <row r="128" spans="2:7" ht="12.75" customHeight="1">
      <c r="B128" s="44" t="s">
        <v>77</v>
      </c>
    </row>
    <row r="130" spans="1:7" ht="12.75" customHeight="1">
      <c r="B130" s="74" t="s">
        <v>4</v>
      </c>
      <c r="C130" s="74" t="s">
        <v>3</v>
      </c>
      <c r="D130" s="73" t="s">
        <v>2</v>
      </c>
      <c r="E130" s="73"/>
      <c r="F130" s="73"/>
      <c r="G130" s="74" t="s">
        <v>8</v>
      </c>
    </row>
    <row r="131" spans="1:7" ht="12.75" customHeight="1">
      <c r="B131" s="74"/>
      <c r="C131" s="74"/>
      <c r="D131" s="46" t="s">
        <v>5</v>
      </c>
      <c r="E131" s="47" t="s">
        <v>6</v>
      </c>
      <c r="F131" s="47" t="s">
        <v>7</v>
      </c>
      <c r="G131" s="74"/>
    </row>
    <row r="132" spans="1:7" ht="12.75" customHeight="1">
      <c r="B132" s="67">
        <v>1</v>
      </c>
      <c r="C132" s="67">
        <v>2</v>
      </c>
      <c r="D132" s="48">
        <v>3</v>
      </c>
      <c r="E132" s="67">
        <v>4</v>
      </c>
      <c r="F132" s="67">
        <v>5</v>
      </c>
      <c r="G132" s="67">
        <v>6</v>
      </c>
    </row>
    <row r="133" spans="1:7" ht="12.75" customHeight="1">
      <c r="A133" s="50"/>
      <c r="B133" s="109"/>
      <c r="C133" s="51" t="s">
        <v>42</v>
      </c>
      <c r="D133" s="94">
        <f>SUM(D139)</f>
        <v>64784775</v>
      </c>
      <c r="E133" s="52">
        <f>SUM(E139)</f>
        <v>55614775</v>
      </c>
      <c r="F133" s="66">
        <f>SUM(F139)</f>
        <v>9170000</v>
      </c>
      <c r="G133" s="49"/>
    </row>
    <row r="134" spans="1:7" ht="12.75" customHeight="1">
      <c r="B134" s="108" t="s">
        <v>78</v>
      </c>
      <c r="C134" s="51" t="s">
        <v>76</v>
      </c>
      <c r="D134" s="94"/>
      <c r="E134" s="93"/>
      <c r="F134" s="46">
        <f t="shared" ref="F134:F138" si="6">SUM(D134-E134)</f>
        <v>0</v>
      </c>
      <c r="G134" s="47"/>
    </row>
    <row r="135" spans="1:7" ht="12.75" customHeight="1">
      <c r="B135" s="93"/>
      <c r="C135" s="51" t="s">
        <v>43</v>
      </c>
      <c r="D135" s="94">
        <v>0</v>
      </c>
      <c r="E135" s="93"/>
      <c r="F135" s="46">
        <f t="shared" si="6"/>
        <v>0</v>
      </c>
      <c r="G135" s="47"/>
    </row>
    <row r="136" spans="1:7" ht="12.75" customHeight="1">
      <c r="B136" s="93"/>
      <c r="C136" s="53"/>
      <c r="D136" s="95"/>
      <c r="E136" s="93"/>
      <c r="F136" s="46">
        <f t="shared" si="6"/>
        <v>0</v>
      </c>
      <c r="G136" s="47"/>
    </row>
    <row r="137" spans="1:7" ht="12.75" customHeight="1">
      <c r="B137" s="93"/>
      <c r="C137" s="96" t="s">
        <v>47</v>
      </c>
      <c r="D137" s="94">
        <v>0</v>
      </c>
      <c r="E137" s="93"/>
      <c r="F137" s="46">
        <f t="shared" si="6"/>
        <v>0</v>
      </c>
      <c r="G137" s="47"/>
    </row>
    <row r="138" spans="1:7" ht="12.75" customHeight="1">
      <c r="B138" s="93"/>
      <c r="C138" s="97"/>
      <c r="D138" s="94"/>
      <c r="E138" s="93"/>
      <c r="F138" s="46">
        <f t="shared" si="6"/>
        <v>0</v>
      </c>
      <c r="G138" s="47"/>
    </row>
    <row r="139" spans="1:7" ht="12.75" customHeight="1">
      <c r="A139" s="50"/>
      <c r="B139" s="109" t="s">
        <v>79</v>
      </c>
      <c r="C139" s="98" t="s">
        <v>49</v>
      </c>
      <c r="D139" s="94">
        <f>SUM(D140:D145)</f>
        <v>64784775</v>
      </c>
      <c r="E139" s="52">
        <f>SUM(E140:E150)</f>
        <v>55614775</v>
      </c>
      <c r="F139" s="66">
        <f>SUM(F140:F151)</f>
        <v>9170000</v>
      </c>
      <c r="G139" s="49"/>
    </row>
    <row r="140" spans="1:7" ht="12.75" customHeight="1">
      <c r="B140" s="93"/>
      <c r="C140" s="99" t="s">
        <v>62</v>
      </c>
      <c r="D140" s="100">
        <v>10179775</v>
      </c>
      <c r="E140" s="110">
        <f>SUM(D140)</f>
        <v>10179775</v>
      </c>
      <c r="F140" s="46">
        <f t="shared" ref="F140:F152" si="7">SUM(D140-E140)</f>
        <v>0</v>
      </c>
      <c r="G140" s="47"/>
    </row>
    <row r="141" spans="1:7" ht="12.75" customHeight="1">
      <c r="B141" s="93"/>
      <c r="C141" s="99" t="s">
        <v>63</v>
      </c>
      <c r="D141" s="101">
        <v>20435000</v>
      </c>
      <c r="E141" s="110">
        <f t="shared" ref="E141:E143" si="8">SUM(D141)</f>
        <v>20435000</v>
      </c>
      <c r="F141" s="46">
        <f t="shared" si="7"/>
        <v>0</v>
      </c>
      <c r="G141" s="47"/>
    </row>
    <row r="142" spans="1:7" ht="12.75" customHeight="1">
      <c r="B142" s="93"/>
      <c r="C142" s="102" t="s">
        <v>64</v>
      </c>
      <c r="D142" s="101">
        <v>15000000</v>
      </c>
      <c r="E142" s="110">
        <f t="shared" si="8"/>
        <v>15000000</v>
      </c>
      <c r="F142" s="46">
        <f t="shared" si="7"/>
        <v>0</v>
      </c>
      <c r="G142" s="47"/>
    </row>
    <row r="143" spans="1:7" ht="12.75" customHeight="1">
      <c r="B143" s="93"/>
      <c r="C143" s="99" t="s">
        <v>34</v>
      </c>
      <c r="D143" s="100">
        <v>10000000</v>
      </c>
      <c r="E143" s="110">
        <f t="shared" si="8"/>
        <v>10000000</v>
      </c>
      <c r="F143" s="46">
        <f t="shared" si="7"/>
        <v>0</v>
      </c>
      <c r="G143" s="47"/>
    </row>
    <row r="144" spans="1:7" ht="12.75" customHeight="1">
      <c r="B144" s="93"/>
      <c r="C144" s="103" t="s">
        <v>65</v>
      </c>
      <c r="D144" s="100">
        <v>5220000</v>
      </c>
      <c r="E144" s="93"/>
      <c r="F144" s="46">
        <f t="shared" si="7"/>
        <v>5220000</v>
      </c>
      <c r="G144" s="47"/>
    </row>
    <row r="145" spans="2:7" ht="12.75" customHeight="1">
      <c r="B145" s="93"/>
      <c r="C145" s="103" t="s">
        <v>66</v>
      </c>
      <c r="D145" s="100">
        <v>3950000</v>
      </c>
      <c r="E145" s="93"/>
      <c r="F145" s="46">
        <f t="shared" si="7"/>
        <v>3950000</v>
      </c>
      <c r="G145" s="47"/>
    </row>
    <row r="146" spans="2:7" ht="12.75" customHeight="1">
      <c r="B146" s="93"/>
      <c r="C146" s="99"/>
      <c r="D146" s="104"/>
      <c r="E146" s="93"/>
      <c r="F146" s="46">
        <f t="shared" si="7"/>
        <v>0</v>
      </c>
      <c r="G146" s="47"/>
    </row>
    <row r="147" spans="2:7" ht="12.75" customHeight="1">
      <c r="B147" s="108" t="s">
        <v>80</v>
      </c>
      <c r="C147" s="98" t="s">
        <v>69</v>
      </c>
      <c r="D147" s="94">
        <v>0</v>
      </c>
      <c r="E147" s="93"/>
      <c r="F147" s="46">
        <f t="shared" si="7"/>
        <v>0</v>
      </c>
      <c r="G147" s="47"/>
    </row>
    <row r="148" spans="2:7" ht="12.75" customHeight="1">
      <c r="B148" s="93"/>
      <c r="C148" s="97"/>
      <c r="D148" s="94"/>
      <c r="E148" s="93"/>
      <c r="F148" s="46">
        <f t="shared" si="7"/>
        <v>0</v>
      </c>
      <c r="G148" s="47"/>
    </row>
    <row r="149" spans="2:7" ht="12.75" customHeight="1">
      <c r="B149" s="108" t="s">
        <v>81</v>
      </c>
      <c r="C149" s="105" t="s">
        <v>71</v>
      </c>
      <c r="D149" s="94">
        <v>0</v>
      </c>
      <c r="E149" s="93"/>
      <c r="F149" s="46">
        <f t="shared" si="7"/>
        <v>0</v>
      </c>
      <c r="G149" s="47"/>
    </row>
    <row r="150" spans="2:7" ht="12.75" customHeight="1">
      <c r="B150" s="93"/>
      <c r="C150" s="106"/>
      <c r="D150" s="94"/>
      <c r="E150" s="93"/>
      <c r="F150" s="46">
        <f t="shared" si="7"/>
        <v>0</v>
      </c>
      <c r="G150" s="47"/>
    </row>
    <row r="151" spans="2:7" ht="12.75" customHeight="1">
      <c r="B151" s="108" t="s">
        <v>82</v>
      </c>
      <c r="C151" s="105" t="s">
        <v>74</v>
      </c>
      <c r="D151" s="94">
        <v>0</v>
      </c>
      <c r="E151" s="93"/>
      <c r="F151" s="46">
        <f t="shared" si="7"/>
        <v>0</v>
      </c>
      <c r="G151" s="47"/>
    </row>
    <row r="152" spans="2:7" ht="12.75" customHeight="1">
      <c r="B152" s="47"/>
      <c r="C152" s="107"/>
      <c r="D152" s="94"/>
      <c r="E152" s="47"/>
      <c r="F152" s="46">
        <f t="shared" si="7"/>
        <v>0</v>
      </c>
      <c r="G152" s="47"/>
    </row>
    <row r="153" spans="2:7" ht="12.75" customHeight="1">
      <c r="B153" s="70" t="s">
        <v>35</v>
      </c>
      <c r="C153" s="71"/>
      <c r="D153" s="46">
        <f>SUM(D139)</f>
        <v>64784775</v>
      </c>
      <c r="E153" s="46">
        <f>SUM(E140:E152)</f>
        <v>55614775</v>
      </c>
      <c r="F153" s="46">
        <f>SUM(F142:F150)</f>
        <v>9170000</v>
      </c>
      <c r="G153" s="47"/>
    </row>
    <row r="155" spans="2:7" ht="12.75" customHeight="1">
      <c r="B155" s="44" t="s">
        <v>36</v>
      </c>
    </row>
    <row r="156" spans="2:7" ht="12.75" customHeight="1">
      <c r="B156" s="44" t="s">
        <v>37</v>
      </c>
    </row>
    <row r="157" spans="2:7" ht="12.75" customHeight="1">
      <c r="B157" s="44" t="s">
        <v>38</v>
      </c>
    </row>
    <row r="159" spans="2:7" ht="12.75" customHeight="1">
      <c r="D159" s="111" t="s">
        <v>92</v>
      </c>
    </row>
    <row r="160" spans="2:7" ht="12.75" customHeight="1">
      <c r="D160" s="69" t="s">
        <v>40</v>
      </c>
      <c r="E160" s="69"/>
    </row>
    <row r="164" spans="1:7" ht="12.75" customHeight="1">
      <c r="D164" s="72" t="s">
        <v>41</v>
      </c>
      <c r="E164" s="72"/>
    </row>
    <row r="166" spans="1:7" ht="12.75" customHeight="1">
      <c r="B166" s="92" t="s">
        <v>0</v>
      </c>
      <c r="C166" s="92"/>
      <c r="D166" s="92"/>
      <c r="E166" s="92"/>
      <c r="F166" s="92"/>
      <c r="G166" s="92"/>
    </row>
    <row r="167" spans="1:7" ht="12.75" customHeight="1">
      <c r="B167" s="92" t="s">
        <v>89</v>
      </c>
      <c r="C167" s="92"/>
      <c r="D167" s="92"/>
      <c r="E167" s="92"/>
      <c r="F167" s="92"/>
      <c r="G167" s="92"/>
    </row>
    <row r="168" spans="1:7" ht="12.75" customHeight="1">
      <c r="B168" s="44" t="s">
        <v>9</v>
      </c>
    </row>
    <row r="169" spans="1:7" ht="12.75" customHeight="1">
      <c r="B169" s="44" t="s">
        <v>77</v>
      </c>
    </row>
    <row r="171" spans="1:7" ht="12.75" customHeight="1">
      <c r="B171" s="74" t="s">
        <v>4</v>
      </c>
      <c r="C171" s="74" t="s">
        <v>3</v>
      </c>
      <c r="D171" s="73" t="s">
        <v>2</v>
      </c>
      <c r="E171" s="73"/>
      <c r="F171" s="73"/>
      <c r="G171" s="74" t="s">
        <v>8</v>
      </c>
    </row>
    <row r="172" spans="1:7" ht="12.75" customHeight="1">
      <c r="B172" s="74"/>
      <c r="C172" s="74"/>
      <c r="D172" s="46" t="s">
        <v>5</v>
      </c>
      <c r="E172" s="47" t="s">
        <v>6</v>
      </c>
      <c r="F172" s="47" t="s">
        <v>7</v>
      </c>
      <c r="G172" s="74"/>
    </row>
    <row r="173" spans="1:7" ht="12.75" customHeight="1">
      <c r="B173" s="67">
        <v>1</v>
      </c>
      <c r="C173" s="67">
        <v>2</v>
      </c>
      <c r="D173" s="48">
        <v>3</v>
      </c>
      <c r="E173" s="67">
        <v>4</v>
      </c>
      <c r="F173" s="67">
        <v>5</v>
      </c>
      <c r="G173" s="67">
        <v>6</v>
      </c>
    </row>
    <row r="174" spans="1:7" ht="12.75" customHeight="1">
      <c r="A174" s="50"/>
      <c r="B174" s="109"/>
      <c r="C174" s="51" t="s">
        <v>42</v>
      </c>
      <c r="D174" s="94">
        <f>SUM(D180)</f>
        <v>64784775</v>
      </c>
      <c r="E174" s="52">
        <f>SUM(E180)</f>
        <v>55614775</v>
      </c>
      <c r="F174" s="66">
        <f>SUM(F180)</f>
        <v>9170000</v>
      </c>
      <c r="G174" s="49"/>
    </row>
    <row r="175" spans="1:7" ht="12.75" customHeight="1">
      <c r="B175" s="108" t="s">
        <v>78</v>
      </c>
      <c r="C175" s="51" t="s">
        <v>76</v>
      </c>
      <c r="D175" s="94"/>
      <c r="E175" s="93"/>
      <c r="F175" s="46">
        <f t="shared" ref="F175:F179" si="9">SUM(D175-E175)</f>
        <v>0</v>
      </c>
      <c r="G175" s="47"/>
    </row>
    <row r="176" spans="1:7" ht="12.75" customHeight="1">
      <c r="B176" s="93"/>
      <c r="C176" s="51" t="s">
        <v>43</v>
      </c>
      <c r="D176" s="94">
        <v>0</v>
      </c>
      <c r="E176" s="93"/>
      <c r="F176" s="46">
        <f t="shared" si="9"/>
        <v>0</v>
      </c>
      <c r="G176" s="47"/>
    </row>
    <row r="177" spans="1:7" ht="12.75" customHeight="1">
      <c r="B177" s="93"/>
      <c r="C177" s="53"/>
      <c r="D177" s="95"/>
      <c r="E177" s="93"/>
      <c r="F177" s="46">
        <f t="shared" si="9"/>
        <v>0</v>
      </c>
      <c r="G177" s="47"/>
    </row>
    <row r="178" spans="1:7" ht="12.75" customHeight="1">
      <c r="B178" s="93"/>
      <c r="C178" s="96" t="s">
        <v>47</v>
      </c>
      <c r="D178" s="94">
        <v>0</v>
      </c>
      <c r="E178" s="93"/>
      <c r="F178" s="46">
        <f t="shared" si="9"/>
        <v>0</v>
      </c>
      <c r="G178" s="47"/>
    </row>
    <row r="179" spans="1:7" ht="12.75" customHeight="1">
      <c r="B179" s="93"/>
      <c r="C179" s="97"/>
      <c r="D179" s="94"/>
      <c r="E179" s="93"/>
      <c r="F179" s="46">
        <f t="shared" si="9"/>
        <v>0</v>
      </c>
      <c r="G179" s="47"/>
    </row>
    <row r="180" spans="1:7" ht="12.75" customHeight="1">
      <c r="A180" s="50"/>
      <c r="B180" s="109" t="s">
        <v>79</v>
      </c>
      <c r="C180" s="98" t="s">
        <v>49</v>
      </c>
      <c r="D180" s="94">
        <f>SUM(D181:D186)</f>
        <v>64784775</v>
      </c>
      <c r="E180" s="52">
        <f>SUM(E181:E191)</f>
        <v>55614775</v>
      </c>
      <c r="F180" s="66">
        <f>SUM(F181:F192)</f>
        <v>9170000</v>
      </c>
      <c r="G180" s="49"/>
    </row>
    <row r="181" spans="1:7" ht="12.75" customHeight="1">
      <c r="B181" s="93"/>
      <c r="C181" s="99" t="s">
        <v>62</v>
      </c>
      <c r="D181" s="100">
        <v>10179775</v>
      </c>
      <c r="E181" s="110">
        <f>SUM(D181)</f>
        <v>10179775</v>
      </c>
      <c r="F181" s="46">
        <f t="shared" ref="F181:F193" si="10">SUM(D181-E181)</f>
        <v>0</v>
      </c>
      <c r="G181" s="47"/>
    </row>
    <row r="182" spans="1:7" ht="12.75" customHeight="1">
      <c r="B182" s="93"/>
      <c r="C182" s="99" t="s">
        <v>63</v>
      </c>
      <c r="D182" s="101">
        <v>20435000</v>
      </c>
      <c r="E182" s="110">
        <f t="shared" ref="E182:E184" si="11">SUM(D182)</f>
        <v>20435000</v>
      </c>
      <c r="F182" s="46">
        <f t="shared" si="10"/>
        <v>0</v>
      </c>
      <c r="G182" s="47"/>
    </row>
    <row r="183" spans="1:7" ht="12.75" customHeight="1">
      <c r="B183" s="93"/>
      <c r="C183" s="102" t="s">
        <v>64</v>
      </c>
      <c r="D183" s="101">
        <v>15000000</v>
      </c>
      <c r="E183" s="110">
        <f t="shared" si="11"/>
        <v>15000000</v>
      </c>
      <c r="F183" s="46">
        <f t="shared" si="10"/>
        <v>0</v>
      </c>
      <c r="G183" s="47"/>
    </row>
    <row r="184" spans="1:7" ht="12.75" customHeight="1">
      <c r="B184" s="93"/>
      <c r="C184" s="99" t="s">
        <v>34</v>
      </c>
      <c r="D184" s="100">
        <v>10000000</v>
      </c>
      <c r="E184" s="110">
        <f t="shared" si="11"/>
        <v>10000000</v>
      </c>
      <c r="F184" s="46">
        <f t="shared" si="10"/>
        <v>0</v>
      </c>
      <c r="G184" s="47"/>
    </row>
    <row r="185" spans="1:7" ht="12.75" customHeight="1">
      <c r="B185" s="93"/>
      <c r="C185" s="103" t="s">
        <v>65</v>
      </c>
      <c r="D185" s="100">
        <v>5220000</v>
      </c>
      <c r="E185" s="93"/>
      <c r="F185" s="46">
        <f t="shared" si="10"/>
        <v>5220000</v>
      </c>
      <c r="G185" s="47"/>
    </row>
    <row r="186" spans="1:7" ht="12.75" customHeight="1">
      <c r="B186" s="93"/>
      <c r="C186" s="103" t="s">
        <v>66</v>
      </c>
      <c r="D186" s="100">
        <v>3950000</v>
      </c>
      <c r="E186" s="93"/>
      <c r="F186" s="46">
        <f t="shared" si="10"/>
        <v>3950000</v>
      </c>
      <c r="G186" s="47"/>
    </row>
    <row r="187" spans="1:7" ht="12.75" customHeight="1">
      <c r="B187" s="93"/>
      <c r="C187" s="99"/>
      <c r="D187" s="104"/>
      <c r="E187" s="93"/>
      <c r="F187" s="46">
        <f t="shared" si="10"/>
        <v>0</v>
      </c>
      <c r="G187" s="47"/>
    </row>
    <row r="188" spans="1:7" ht="12.75" customHeight="1">
      <c r="B188" s="108" t="s">
        <v>80</v>
      </c>
      <c r="C188" s="98" t="s">
        <v>69</v>
      </c>
      <c r="D188" s="94">
        <v>0</v>
      </c>
      <c r="E188" s="93"/>
      <c r="F188" s="46">
        <f t="shared" si="10"/>
        <v>0</v>
      </c>
      <c r="G188" s="47"/>
    </row>
    <row r="189" spans="1:7" ht="12.75" customHeight="1">
      <c r="B189" s="93"/>
      <c r="C189" s="97"/>
      <c r="D189" s="94"/>
      <c r="E189" s="93"/>
      <c r="F189" s="46">
        <f t="shared" si="10"/>
        <v>0</v>
      </c>
      <c r="G189" s="47"/>
    </row>
    <row r="190" spans="1:7" ht="12.75" customHeight="1">
      <c r="B190" s="108" t="s">
        <v>81</v>
      </c>
      <c r="C190" s="105" t="s">
        <v>71</v>
      </c>
      <c r="D190" s="94">
        <v>0</v>
      </c>
      <c r="E190" s="93"/>
      <c r="F190" s="46">
        <f t="shared" si="10"/>
        <v>0</v>
      </c>
      <c r="G190" s="47"/>
    </row>
    <row r="191" spans="1:7" ht="12.75" customHeight="1">
      <c r="B191" s="93"/>
      <c r="C191" s="106"/>
      <c r="D191" s="94"/>
      <c r="E191" s="93"/>
      <c r="F191" s="46">
        <f t="shared" si="10"/>
        <v>0</v>
      </c>
      <c r="G191" s="47"/>
    </row>
    <row r="192" spans="1:7" ht="12.75" customHeight="1">
      <c r="B192" s="108" t="s">
        <v>82</v>
      </c>
      <c r="C192" s="105" t="s">
        <v>74</v>
      </c>
      <c r="D192" s="94">
        <v>0</v>
      </c>
      <c r="E192" s="93"/>
      <c r="F192" s="46">
        <f t="shared" si="10"/>
        <v>0</v>
      </c>
      <c r="G192" s="47"/>
    </row>
    <row r="193" spans="2:7" ht="12.75" customHeight="1">
      <c r="B193" s="47"/>
      <c r="C193" s="107"/>
      <c r="D193" s="94"/>
      <c r="E193" s="47"/>
      <c r="F193" s="46">
        <f t="shared" si="10"/>
        <v>0</v>
      </c>
      <c r="G193" s="47"/>
    </row>
    <row r="194" spans="2:7" ht="12.75" customHeight="1">
      <c r="B194" s="70" t="s">
        <v>35</v>
      </c>
      <c r="C194" s="71"/>
      <c r="D194" s="46">
        <f>SUM(D180)</f>
        <v>64784775</v>
      </c>
      <c r="E194" s="46">
        <f>SUM(E181:E193)</f>
        <v>55614775</v>
      </c>
      <c r="F194" s="46">
        <f>SUM(F183:F191)</f>
        <v>9170000</v>
      </c>
      <c r="G194" s="47"/>
    </row>
    <row r="196" spans="2:7" ht="12.75" customHeight="1">
      <c r="B196" s="44" t="s">
        <v>36</v>
      </c>
    </row>
    <row r="197" spans="2:7" ht="12.75" customHeight="1">
      <c r="B197" s="44" t="s">
        <v>37</v>
      </c>
    </row>
    <row r="198" spans="2:7" ht="12.75" customHeight="1">
      <c r="B198" s="44" t="s">
        <v>38</v>
      </c>
    </row>
    <row r="200" spans="2:7" ht="12.75" customHeight="1">
      <c r="D200" s="111" t="s">
        <v>93</v>
      </c>
    </row>
    <row r="201" spans="2:7" ht="12.75" customHeight="1">
      <c r="D201" s="69" t="s">
        <v>40</v>
      </c>
      <c r="E201" s="69"/>
    </row>
    <row r="205" spans="2:7" ht="12.75" customHeight="1">
      <c r="D205" s="72" t="s">
        <v>41</v>
      </c>
      <c r="E205" s="72"/>
    </row>
  </sheetData>
  <mergeCells count="45">
    <mergeCell ref="D201:E201"/>
    <mergeCell ref="D205:E205"/>
    <mergeCell ref="B171:B172"/>
    <mergeCell ref="C171:C172"/>
    <mergeCell ref="D171:F171"/>
    <mergeCell ref="G171:G172"/>
    <mergeCell ref="B194:C194"/>
    <mergeCell ref="B153:C153"/>
    <mergeCell ref="D160:E160"/>
    <mergeCell ref="D164:E164"/>
    <mergeCell ref="B166:G166"/>
    <mergeCell ref="B167:G167"/>
    <mergeCell ref="D119:E119"/>
    <mergeCell ref="D123:E123"/>
    <mergeCell ref="B125:G125"/>
    <mergeCell ref="B126:G126"/>
    <mergeCell ref="B130:B131"/>
    <mergeCell ref="C130:C131"/>
    <mergeCell ref="D130:F130"/>
    <mergeCell ref="G130:G131"/>
    <mergeCell ref="B89:B90"/>
    <mergeCell ref="C89:C90"/>
    <mergeCell ref="D89:F89"/>
    <mergeCell ref="G89:G90"/>
    <mergeCell ref="B112:C112"/>
    <mergeCell ref="B71:C71"/>
    <mergeCell ref="D78:E78"/>
    <mergeCell ref="D82:E82"/>
    <mergeCell ref="B84:G84"/>
    <mergeCell ref="B85:G85"/>
    <mergeCell ref="B43:G43"/>
    <mergeCell ref="B44:G44"/>
    <mergeCell ref="B48:B49"/>
    <mergeCell ref="C48:C49"/>
    <mergeCell ref="D48:F48"/>
    <mergeCell ref="G48:G49"/>
    <mergeCell ref="B29:C29"/>
    <mergeCell ref="D36:E36"/>
    <mergeCell ref="D40:E40"/>
    <mergeCell ref="B1:G1"/>
    <mergeCell ref="B2:G2"/>
    <mergeCell ref="B6:B7"/>
    <mergeCell ref="C6:C7"/>
    <mergeCell ref="D6:F6"/>
    <mergeCell ref="G6:G7"/>
  </mergeCells>
  <pageMargins left="0.19685039370078741" right="0.19685039370078741" top="0.74803149606299213" bottom="0.74803149606299213" header="0.31496062992125984" footer="0.31496062992125984"/>
  <pageSetup paperSize="5" scale="8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topLeftCell="A7" workbookViewId="0">
      <selection activeCell="I17" sqref="I17"/>
    </sheetView>
  </sheetViews>
  <sheetFormatPr defaultRowHeight="12.75" customHeight="1"/>
  <cols>
    <col min="1" max="1" width="2.85546875" style="1" customWidth="1"/>
    <col min="2" max="2" width="4" style="1" customWidth="1"/>
    <col min="3" max="3" width="47.140625" style="1" customWidth="1"/>
    <col min="4" max="4" width="14.42578125" style="5" customWidth="1"/>
    <col min="5" max="7" width="12.85546875" style="1" customWidth="1"/>
    <col min="8" max="8" width="9.140625" style="1"/>
    <col min="9" max="9" width="21.28515625" style="1" customWidth="1"/>
    <col min="10" max="16384" width="9.140625" style="1"/>
  </cols>
  <sheetData>
    <row r="1" spans="2:7" ht="12">
      <c r="B1" s="77" t="s">
        <v>0</v>
      </c>
      <c r="C1" s="77"/>
      <c r="D1" s="77"/>
      <c r="E1" s="77"/>
      <c r="F1" s="77"/>
      <c r="G1" s="77"/>
    </row>
    <row r="2" spans="2:7" ht="12">
      <c r="B2" s="77" t="s">
        <v>1</v>
      </c>
      <c r="C2" s="77"/>
      <c r="D2" s="77"/>
      <c r="E2" s="77"/>
      <c r="F2" s="77"/>
      <c r="G2" s="77"/>
    </row>
    <row r="3" spans="2:7" ht="12">
      <c r="B3" s="1" t="s">
        <v>9</v>
      </c>
    </row>
    <row r="4" spans="2:7" ht="12">
      <c r="B4" s="1" t="s">
        <v>77</v>
      </c>
    </row>
    <row r="6" spans="2:7" ht="12">
      <c r="B6" s="80" t="s">
        <v>4</v>
      </c>
      <c r="C6" s="80" t="s">
        <v>3</v>
      </c>
      <c r="D6" s="81" t="s">
        <v>2</v>
      </c>
      <c r="E6" s="81"/>
      <c r="F6" s="81"/>
      <c r="G6" s="80" t="s">
        <v>8</v>
      </c>
    </row>
    <row r="7" spans="2:7" ht="12">
      <c r="B7" s="80"/>
      <c r="C7" s="80"/>
      <c r="D7" s="4" t="s">
        <v>5</v>
      </c>
      <c r="E7" s="2" t="s">
        <v>6</v>
      </c>
      <c r="F7" s="2" t="s">
        <v>7</v>
      </c>
      <c r="G7" s="80"/>
    </row>
    <row r="8" spans="2:7" ht="12">
      <c r="B8" s="8">
        <v>1</v>
      </c>
      <c r="C8" s="8">
        <v>2</v>
      </c>
      <c r="D8" s="6">
        <v>3</v>
      </c>
      <c r="E8" s="8">
        <v>4</v>
      </c>
      <c r="F8" s="8">
        <v>5</v>
      </c>
      <c r="G8" s="8">
        <v>6</v>
      </c>
    </row>
    <row r="9" spans="2:7" ht="12">
      <c r="B9" s="2"/>
      <c r="C9" s="9" t="s">
        <v>42</v>
      </c>
      <c r="D9" s="23">
        <f>SUM(D15)</f>
        <v>100000000</v>
      </c>
      <c r="E9" s="2"/>
      <c r="F9" s="2"/>
      <c r="G9" s="2"/>
    </row>
    <row r="10" spans="2:7" ht="12">
      <c r="B10" s="2"/>
      <c r="C10" s="36" t="s">
        <v>76</v>
      </c>
      <c r="D10" s="35"/>
      <c r="E10" s="2"/>
      <c r="F10" s="2"/>
      <c r="G10" s="2"/>
    </row>
    <row r="11" spans="2:7" ht="12">
      <c r="B11" s="2"/>
      <c r="C11" s="9" t="s">
        <v>43</v>
      </c>
      <c r="D11" s="23">
        <v>0</v>
      </c>
      <c r="E11" s="2"/>
      <c r="F11" s="2"/>
      <c r="G11" s="2"/>
    </row>
    <row r="12" spans="2:7" ht="12">
      <c r="B12" s="2"/>
      <c r="C12" s="11"/>
      <c r="D12" s="25"/>
      <c r="E12" s="2"/>
      <c r="F12" s="2"/>
      <c r="G12" s="2"/>
    </row>
    <row r="13" spans="2:7" ht="12">
      <c r="B13" s="2"/>
      <c r="C13" s="12" t="s">
        <v>47</v>
      </c>
      <c r="D13" s="23">
        <v>0</v>
      </c>
      <c r="E13" s="2"/>
      <c r="F13" s="2"/>
      <c r="G13" s="2"/>
    </row>
    <row r="14" spans="2:7" ht="12">
      <c r="B14" s="2"/>
      <c r="C14" s="13"/>
      <c r="D14" s="29"/>
      <c r="E14" s="2"/>
      <c r="F14" s="2"/>
      <c r="G14" s="2"/>
    </row>
    <row r="15" spans="2:7" ht="12.75" customHeight="1">
      <c r="B15" s="2"/>
      <c r="C15" s="14" t="s">
        <v>49</v>
      </c>
      <c r="D15" s="23">
        <f>SUM(D16)</f>
        <v>100000000</v>
      </c>
      <c r="E15" s="2"/>
      <c r="F15" s="2"/>
      <c r="G15" s="2"/>
    </row>
    <row r="16" spans="2:7" ht="12">
      <c r="B16" s="2"/>
      <c r="C16" s="15" t="s">
        <v>68</v>
      </c>
      <c r="D16" s="30">
        <v>100000000</v>
      </c>
      <c r="E16" s="2"/>
      <c r="F16" s="2"/>
      <c r="G16" s="2"/>
    </row>
    <row r="17" spans="2:7" ht="12">
      <c r="B17" s="2"/>
      <c r="C17" s="15"/>
      <c r="D17" s="34"/>
      <c r="E17" s="2"/>
      <c r="F17" s="2"/>
      <c r="G17" s="2"/>
    </row>
    <row r="18" spans="2:7" ht="12">
      <c r="B18" s="2"/>
      <c r="C18" s="14" t="s">
        <v>69</v>
      </c>
      <c r="D18" s="23">
        <v>0</v>
      </c>
      <c r="E18" s="2"/>
      <c r="F18" s="2"/>
      <c r="G18" s="2"/>
    </row>
    <row r="19" spans="2:7" ht="12">
      <c r="B19" s="2"/>
      <c r="C19" s="13"/>
      <c r="D19" s="29"/>
      <c r="E19" s="2"/>
      <c r="F19" s="2"/>
      <c r="G19" s="2"/>
    </row>
    <row r="20" spans="2:7" ht="12">
      <c r="B20" s="2"/>
      <c r="C20" s="20" t="s">
        <v>71</v>
      </c>
      <c r="D20" s="23">
        <v>0</v>
      </c>
      <c r="E20" s="2"/>
      <c r="F20" s="2"/>
      <c r="G20" s="2"/>
    </row>
    <row r="21" spans="2:7" ht="12">
      <c r="B21" s="2"/>
      <c r="C21" s="21"/>
      <c r="D21" s="29"/>
      <c r="E21" s="2"/>
      <c r="F21" s="2"/>
      <c r="G21" s="2"/>
    </row>
    <row r="22" spans="2:7" ht="12">
      <c r="B22" s="2"/>
      <c r="C22" s="20" t="s">
        <v>74</v>
      </c>
      <c r="D22" s="23">
        <v>0</v>
      </c>
      <c r="E22" s="2"/>
      <c r="F22" s="2"/>
      <c r="G22" s="2"/>
    </row>
    <row r="23" spans="2:7" ht="12">
      <c r="B23" s="2"/>
      <c r="C23" s="17"/>
      <c r="D23" s="35">
        <v>0</v>
      </c>
      <c r="E23" s="2"/>
      <c r="F23" s="2"/>
      <c r="G23" s="2"/>
    </row>
    <row r="24" spans="2:7" ht="12">
      <c r="B24" s="82" t="s">
        <v>35</v>
      </c>
      <c r="C24" s="83"/>
      <c r="D24" s="4">
        <f>SUM(D16)</f>
        <v>100000000</v>
      </c>
      <c r="E24" s="2"/>
      <c r="F24" s="2"/>
      <c r="G24" s="2"/>
    </row>
    <row r="26" spans="2:7" ht="12">
      <c r="B26" s="1" t="s">
        <v>36</v>
      </c>
    </row>
    <row r="27" spans="2:7" ht="12">
      <c r="B27" s="1" t="s">
        <v>37</v>
      </c>
    </row>
    <row r="28" spans="2:7" ht="12">
      <c r="B28" s="1" t="s">
        <v>38</v>
      </c>
    </row>
    <row r="30" spans="2:7" ht="12">
      <c r="D30" s="5" t="s">
        <v>39</v>
      </c>
    </row>
    <row r="31" spans="2:7" ht="12">
      <c r="D31" s="77" t="s">
        <v>40</v>
      </c>
      <c r="E31" s="77"/>
    </row>
    <row r="35" spans="4:5" ht="12">
      <c r="D35" s="78" t="s">
        <v>41</v>
      </c>
      <c r="E35" s="78"/>
    </row>
  </sheetData>
  <mergeCells count="9">
    <mergeCell ref="B24:C24"/>
    <mergeCell ref="D31:E31"/>
    <mergeCell ref="D35:E35"/>
    <mergeCell ref="B1:G1"/>
    <mergeCell ref="B2:G2"/>
    <mergeCell ref="B6:B7"/>
    <mergeCell ref="C6:C7"/>
    <mergeCell ref="D6:F6"/>
    <mergeCell ref="G6:G7"/>
  </mergeCells>
  <pageMargins left="0.19685039370078741" right="0.19685039370078741" top="0.74803149606299213" bottom="0.74803149606299213" header="0.31496062992125984" footer="0.31496062992125984"/>
  <pageSetup paperSize="5" scale="8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workbookViewId="0">
      <selection activeCell="I15" sqref="I15"/>
    </sheetView>
  </sheetViews>
  <sheetFormatPr defaultRowHeight="12.75" customHeight="1"/>
  <cols>
    <col min="1" max="1" width="2.85546875" style="1" customWidth="1"/>
    <col min="2" max="2" width="4" style="1" customWidth="1"/>
    <col min="3" max="3" width="47.140625" style="1" customWidth="1"/>
    <col min="4" max="4" width="14.42578125" style="5" customWidth="1"/>
    <col min="5" max="7" width="12.85546875" style="1" customWidth="1"/>
    <col min="8" max="8" width="9.140625" style="1"/>
    <col min="9" max="9" width="21.28515625" style="1" customWidth="1"/>
    <col min="10" max="16384" width="9.140625" style="1"/>
  </cols>
  <sheetData>
    <row r="1" spans="2:7" ht="12">
      <c r="B1" s="77" t="s">
        <v>0</v>
      </c>
      <c r="C1" s="77"/>
      <c r="D1" s="77"/>
      <c r="E1" s="77"/>
      <c r="F1" s="77"/>
      <c r="G1" s="77"/>
    </row>
    <row r="2" spans="2:7" ht="12">
      <c r="B2" s="77" t="s">
        <v>1</v>
      </c>
      <c r="C2" s="77"/>
      <c r="D2" s="77"/>
      <c r="E2" s="77"/>
      <c r="F2" s="77"/>
      <c r="G2" s="77"/>
    </row>
    <row r="3" spans="2:7" ht="12">
      <c r="B3" s="1" t="s">
        <v>9</v>
      </c>
    </row>
    <row r="4" spans="2:7" ht="12">
      <c r="B4" s="1" t="s">
        <v>77</v>
      </c>
    </row>
    <row r="6" spans="2:7" ht="12">
      <c r="B6" s="80" t="s">
        <v>4</v>
      </c>
      <c r="C6" s="80" t="s">
        <v>3</v>
      </c>
      <c r="D6" s="81" t="s">
        <v>2</v>
      </c>
      <c r="E6" s="81"/>
      <c r="F6" s="81"/>
      <c r="G6" s="80" t="s">
        <v>8</v>
      </c>
    </row>
    <row r="7" spans="2:7" ht="12">
      <c r="B7" s="80"/>
      <c r="C7" s="80"/>
      <c r="D7" s="4" t="s">
        <v>5</v>
      </c>
      <c r="E7" s="2" t="s">
        <v>6</v>
      </c>
      <c r="F7" s="2" t="s">
        <v>7</v>
      </c>
      <c r="G7" s="80"/>
    </row>
    <row r="8" spans="2:7" ht="12">
      <c r="B8" s="8">
        <v>1</v>
      </c>
      <c r="C8" s="8">
        <v>2</v>
      </c>
      <c r="D8" s="6">
        <v>3</v>
      </c>
      <c r="E8" s="8">
        <v>4</v>
      </c>
      <c r="F8" s="8">
        <v>5</v>
      </c>
      <c r="G8" s="8">
        <v>6</v>
      </c>
    </row>
    <row r="9" spans="2:7" ht="12">
      <c r="B9" s="2"/>
      <c r="C9" s="9" t="s">
        <v>42</v>
      </c>
      <c r="D9" s="23">
        <f>SUM(D16)</f>
        <v>20604765</v>
      </c>
      <c r="E9" s="2"/>
      <c r="F9" s="2"/>
      <c r="G9" s="2"/>
    </row>
    <row r="10" spans="2:7" ht="12">
      <c r="B10" s="2"/>
      <c r="C10" s="36" t="s">
        <v>76</v>
      </c>
      <c r="D10" s="35"/>
      <c r="E10" s="2"/>
      <c r="F10" s="2"/>
      <c r="G10" s="2"/>
    </row>
    <row r="11" spans="2:7" ht="12">
      <c r="B11" s="2"/>
      <c r="C11" s="9" t="s">
        <v>43</v>
      </c>
      <c r="D11" s="23">
        <v>0</v>
      </c>
      <c r="E11" s="2"/>
      <c r="F11" s="2"/>
      <c r="G11" s="2"/>
    </row>
    <row r="12" spans="2:7" ht="12">
      <c r="B12" s="2"/>
      <c r="C12" s="11"/>
      <c r="D12" s="25"/>
      <c r="E12" s="2"/>
      <c r="F12" s="2"/>
      <c r="G12" s="2"/>
    </row>
    <row r="13" spans="2:7" ht="12">
      <c r="B13" s="2"/>
      <c r="C13" s="12" t="s">
        <v>47</v>
      </c>
      <c r="D13" s="23">
        <v>0</v>
      </c>
      <c r="E13" s="2"/>
      <c r="F13" s="2"/>
      <c r="G13" s="2"/>
    </row>
    <row r="14" spans="2:7" ht="12">
      <c r="B14" s="2"/>
      <c r="C14" s="13"/>
      <c r="D14" s="29"/>
      <c r="E14" s="2"/>
      <c r="F14" s="2"/>
      <c r="G14" s="2"/>
    </row>
    <row r="15" spans="2:7" ht="12.75" customHeight="1">
      <c r="B15" s="2"/>
      <c r="C15" s="14" t="s">
        <v>49</v>
      </c>
      <c r="D15" s="23">
        <f>SUM(D16)</f>
        <v>20604765</v>
      </c>
      <c r="E15" s="2"/>
      <c r="F15" s="2"/>
      <c r="G15" s="2"/>
    </row>
    <row r="16" spans="2:7" ht="24">
      <c r="B16" s="2"/>
      <c r="C16" s="15" t="s">
        <v>67</v>
      </c>
      <c r="D16" s="30">
        <v>20604765</v>
      </c>
      <c r="E16" s="2"/>
      <c r="F16" s="2"/>
      <c r="G16" s="2"/>
    </row>
    <row r="17" spans="2:7" ht="12">
      <c r="B17" s="2"/>
      <c r="C17" s="15"/>
      <c r="D17" s="34"/>
      <c r="E17" s="2"/>
      <c r="F17" s="2"/>
      <c r="G17" s="2"/>
    </row>
    <row r="18" spans="2:7" ht="12">
      <c r="B18" s="2"/>
      <c r="C18" s="14" t="s">
        <v>69</v>
      </c>
      <c r="D18" s="23">
        <v>0</v>
      </c>
      <c r="E18" s="2"/>
      <c r="F18" s="2"/>
      <c r="G18" s="2"/>
    </row>
    <row r="19" spans="2:7" ht="12">
      <c r="B19" s="2"/>
      <c r="C19" s="13"/>
      <c r="D19" s="29"/>
      <c r="E19" s="2"/>
      <c r="F19" s="2"/>
      <c r="G19" s="2"/>
    </row>
    <row r="20" spans="2:7" ht="12">
      <c r="B20" s="2"/>
      <c r="C20" s="20" t="s">
        <v>71</v>
      </c>
      <c r="D20" s="23">
        <v>0</v>
      </c>
      <c r="E20" s="2"/>
      <c r="F20" s="2"/>
      <c r="G20" s="2"/>
    </row>
    <row r="21" spans="2:7" ht="12">
      <c r="B21" s="2"/>
      <c r="C21" s="21"/>
      <c r="D21" s="29"/>
      <c r="E21" s="2"/>
      <c r="F21" s="2"/>
      <c r="G21" s="2"/>
    </row>
    <row r="22" spans="2:7" ht="12">
      <c r="B22" s="2"/>
      <c r="C22" s="20" t="s">
        <v>74</v>
      </c>
      <c r="D22" s="23">
        <v>0</v>
      </c>
      <c r="E22" s="2"/>
      <c r="F22" s="2"/>
      <c r="G22" s="2"/>
    </row>
    <row r="23" spans="2:7" ht="12">
      <c r="B23" s="2"/>
      <c r="C23" s="17"/>
      <c r="D23" s="35"/>
      <c r="E23" s="2"/>
      <c r="F23" s="2"/>
      <c r="G23" s="2"/>
    </row>
    <row r="24" spans="2:7" s="38" customFormat="1" ht="12">
      <c r="B24" s="75" t="s">
        <v>35</v>
      </c>
      <c r="C24" s="76"/>
      <c r="D24" s="39">
        <f>SUM(D16)</f>
        <v>20604765</v>
      </c>
      <c r="E24" s="40"/>
      <c r="F24" s="40"/>
      <c r="G24" s="40"/>
    </row>
    <row r="26" spans="2:7" ht="12">
      <c r="B26" s="1" t="s">
        <v>36</v>
      </c>
    </row>
    <row r="27" spans="2:7" ht="12">
      <c r="B27" s="1" t="s">
        <v>37</v>
      </c>
    </row>
    <row r="28" spans="2:7" ht="12">
      <c r="B28" s="1" t="s">
        <v>38</v>
      </c>
    </row>
    <row r="30" spans="2:7" ht="12">
      <c r="D30" s="5" t="s">
        <v>39</v>
      </c>
    </row>
    <row r="31" spans="2:7" ht="12">
      <c r="D31" s="77" t="s">
        <v>40</v>
      </c>
      <c r="E31" s="77"/>
    </row>
    <row r="35" spans="4:5" ht="12">
      <c r="D35" s="78" t="s">
        <v>41</v>
      </c>
      <c r="E35" s="78"/>
    </row>
  </sheetData>
  <mergeCells count="9">
    <mergeCell ref="B24:C24"/>
    <mergeCell ref="D31:E31"/>
    <mergeCell ref="D35:E35"/>
    <mergeCell ref="B1:G1"/>
    <mergeCell ref="B2:G2"/>
    <mergeCell ref="B6:B7"/>
    <mergeCell ref="C6:C7"/>
    <mergeCell ref="D6:F6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I86"/>
  <sheetViews>
    <sheetView topLeftCell="A37" workbookViewId="0">
      <selection activeCell="D74" sqref="D74"/>
    </sheetView>
  </sheetViews>
  <sheetFormatPr defaultRowHeight="12.75" customHeight="1"/>
  <cols>
    <col min="1" max="1" width="2.85546875" style="1" customWidth="1"/>
    <col min="2" max="2" width="4" style="1" customWidth="1"/>
    <col min="3" max="3" width="47.140625" style="1" customWidth="1"/>
    <col min="4" max="4" width="14.42578125" style="5" customWidth="1"/>
    <col min="5" max="7" width="12.85546875" style="1" customWidth="1"/>
    <col min="8" max="8" width="9.140625" style="1"/>
    <col min="9" max="9" width="21.28515625" style="1" customWidth="1"/>
    <col min="10" max="16384" width="9.140625" style="1"/>
  </cols>
  <sheetData>
    <row r="1" spans="2:7" ht="12">
      <c r="B1" s="77" t="s">
        <v>0</v>
      </c>
      <c r="C1" s="77"/>
      <c r="D1" s="77"/>
      <c r="E1" s="77"/>
      <c r="F1" s="77"/>
      <c r="G1" s="77"/>
    </row>
    <row r="2" spans="2:7" ht="12">
      <c r="B2" s="77" t="s">
        <v>1</v>
      </c>
      <c r="C2" s="77"/>
      <c r="D2" s="77"/>
      <c r="E2" s="77"/>
      <c r="F2" s="77"/>
      <c r="G2" s="77"/>
    </row>
    <row r="3" spans="2:7" ht="12">
      <c r="B3" s="1" t="s">
        <v>9</v>
      </c>
    </row>
    <row r="4" spans="2:7" ht="12">
      <c r="B4" s="1" t="s">
        <v>77</v>
      </c>
    </row>
    <row r="6" spans="2:7" ht="12">
      <c r="B6" s="80" t="s">
        <v>4</v>
      </c>
      <c r="C6" s="80" t="s">
        <v>3</v>
      </c>
      <c r="D6" s="81" t="s">
        <v>2</v>
      </c>
      <c r="E6" s="81"/>
      <c r="F6" s="81"/>
      <c r="G6" s="80" t="s">
        <v>8</v>
      </c>
    </row>
    <row r="7" spans="2:7" ht="12">
      <c r="B7" s="80"/>
      <c r="C7" s="80"/>
      <c r="D7" s="4" t="s">
        <v>5</v>
      </c>
      <c r="E7" s="2" t="s">
        <v>6</v>
      </c>
      <c r="F7" s="2" t="s">
        <v>7</v>
      </c>
      <c r="G7" s="80"/>
    </row>
    <row r="8" spans="2:7" ht="12">
      <c r="B8" s="8">
        <v>1</v>
      </c>
      <c r="C8" s="8">
        <v>2</v>
      </c>
      <c r="D8" s="6">
        <v>3</v>
      </c>
      <c r="E8" s="8">
        <v>4</v>
      </c>
      <c r="F8" s="8">
        <v>5</v>
      </c>
      <c r="G8" s="8">
        <v>6</v>
      </c>
    </row>
    <row r="9" spans="2:7" ht="12">
      <c r="B9" s="2"/>
      <c r="C9" s="9" t="s">
        <v>42</v>
      </c>
      <c r="D9" s="23">
        <f>SUM(D11+D16+D33+D63+D71+D79)</f>
        <v>1712987540</v>
      </c>
      <c r="E9" s="2"/>
      <c r="F9" s="2"/>
      <c r="G9" s="2"/>
    </row>
    <row r="10" spans="2:7" ht="12">
      <c r="B10" s="2"/>
      <c r="C10" s="36" t="s">
        <v>76</v>
      </c>
      <c r="D10" s="35"/>
      <c r="E10" s="2"/>
      <c r="F10" s="2"/>
      <c r="G10" s="2"/>
    </row>
    <row r="11" spans="2:7" ht="12">
      <c r="B11" s="2"/>
      <c r="C11" s="9" t="s">
        <v>43</v>
      </c>
      <c r="D11" s="23">
        <f>SUM(D12:D14)</f>
        <v>316500000</v>
      </c>
      <c r="E11" s="2"/>
      <c r="F11" s="2"/>
      <c r="G11" s="2"/>
    </row>
    <row r="12" spans="2:7" ht="12">
      <c r="B12" s="2"/>
      <c r="C12" s="10" t="s">
        <v>44</v>
      </c>
      <c r="D12" s="24">
        <v>201000000</v>
      </c>
      <c r="E12" s="2"/>
      <c r="F12" s="2"/>
      <c r="G12" s="2"/>
    </row>
    <row r="13" spans="2:7" ht="12">
      <c r="B13" s="2"/>
      <c r="C13" s="10" t="s">
        <v>45</v>
      </c>
      <c r="D13" s="24">
        <v>94500000</v>
      </c>
      <c r="E13" s="2"/>
      <c r="F13" s="2"/>
      <c r="G13" s="2"/>
    </row>
    <row r="14" spans="2:7" ht="12">
      <c r="B14" s="2"/>
      <c r="C14" s="10" t="s">
        <v>46</v>
      </c>
      <c r="D14" s="24">
        <v>21000000</v>
      </c>
      <c r="E14" s="2"/>
      <c r="F14" s="2"/>
      <c r="G14" s="2"/>
    </row>
    <row r="15" spans="2:7" ht="12">
      <c r="B15" s="2"/>
      <c r="C15" s="11"/>
      <c r="D15" s="25"/>
      <c r="E15" s="2"/>
      <c r="F15" s="2"/>
      <c r="G15" s="2"/>
    </row>
    <row r="16" spans="2:7" ht="12">
      <c r="B16" s="2"/>
      <c r="C16" s="12" t="s">
        <v>47</v>
      </c>
      <c r="D16" s="23">
        <f>SUM(D17:D31)</f>
        <v>124360000</v>
      </c>
      <c r="E16" s="2"/>
      <c r="F16" s="2"/>
      <c r="G16" s="2"/>
    </row>
    <row r="17" spans="2:7" ht="13.5">
      <c r="B17" s="2"/>
      <c r="C17" s="3" t="s">
        <v>10</v>
      </c>
      <c r="D17" s="26">
        <v>22200000</v>
      </c>
      <c r="E17" s="2"/>
      <c r="F17" s="2"/>
      <c r="G17" s="2"/>
    </row>
    <row r="18" spans="2:7" ht="13.5">
      <c r="B18" s="2"/>
      <c r="C18" s="3" t="s">
        <v>11</v>
      </c>
      <c r="D18" s="26">
        <v>3300000</v>
      </c>
      <c r="E18" s="2"/>
      <c r="F18" s="2"/>
      <c r="G18" s="2"/>
    </row>
    <row r="19" spans="2:7" ht="13.5">
      <c r="B19" s="2"/>
      <c r="C19" s="3" t="s">
        <v>12</v>
      </c>
      <c r="D19" s="26">
        <v>1260000</v>
      </c>
      <c r="E19" s="2"/>
      <c r="F19" s="2"/>
      <c r="G19" s="2"/>
    </row>
    <row r="20" spans="2:7" ht="13.5">
      <c r="B20" s="2"/>
      <c r="C20" s="3" t="s">
        <v>48</v>
      </c>
      <c r="D20" s="26">
        <v>1025000</v>
      </c>
      <c r="E20" s="2"/>
      <c r="F20" s="2"/>
      <c r="G20" s="2"/>
    </row>
    <row r="21" spans="2:7" ht="13.5">
      <c r="B21" s="2"/>
      <c r="C21" s="3" t="s">
        <v>13</v>
      </c>
      <c r="D21" s="26">
        <v>1800000</v>
      </c>
      <c r="E21" s="2"/>
      <c r="F21" s="2"/>
      <c r="G21" s="2"/>
    </row>
    <row r="22" spans="2:7" ht="13.5">
      <c r="B22" s="2"/>
      <c r="C22" s="3" t="s">
        <v>14</v>
      </c>
      <c r="D22" s="26">
        <v>3640000</v>
      </c>
      <c r="E22" s="2"/>
      <c r="F22" s="2"/>
      <c r="G22" s="2"/>
    </row>
    <row r="23" spans="2:7" ht="13.5">
      <c r="B23" s="2"/>
      <c r="C23" s="3" t="s">
        <v>15</v>
      </c>
      <c r="D23" s="27">
        <v>2800000</v>
      </c>
      <c r="E23" s="2"/>
      <c r="F23" s="2"/>
      <c r="G23" s="2"/>
    </row>
    <row r="24" spans="2:7" ht="13.5">
      <c r="B24" s="2"/>
      <c r="C24" s="13" t="s">
        <v>17</v>
      </c>
      <c r="D24" s="26">
        <v>3000000</v>
      </c>
      <c r="E24" s="2"/>
      <c r="F24" s="2"/>
      <c r="G24" s="2"/>
    </row>
    <row r="25" spans="2:7" ht="13.5">
      <c r="B25" s="2"/>
      <c r="C25" s="13" t="s">
        <v>19</v>
      </c>
      <c r="D25" s="26">
        <v>3750000</v>
      </c>
      <c r="E25" s="2"/>
      <c r="F25" s="2"/>
      <c r="G25" s="2"/>
    </row>
    <row r="26" spans="2:7" ht="13.5">
      <c r="B26" s="2"/>
      <c r="C26" s="13" t="s">
        <v>20</v>
      </c>
      <c r="D26" s="26">
        <v>8050000</v>
      </c>
      <c r="E26" s="2"/>
      <c r="F26" s="2"/>
      <c r="G26" s="2"/>
    </row>
    <row r="27" spans="2:7" ht="13.5">
      <c r="B27" s="2"/>
      <c r="C27" s="13" t="s">
        <v>26</v>
      </c>
      <c r="D27" s="26">
        <v>1500000</v>
      </c>
      <c r="E27" s="2"/>
      <c r="F27" s="2"/>
      <c r="G27" s="2"/>
    </row>
    <row r="28" spans="2:7" ht="13.5">
      <c r="B28" s="2"/>
      <c r="C28" s="13" t="s">
        <v>27</v>
      </c>
      <c r="D28" s="26">
        <v>5000000</v>
      </c>
      <c r="E28" s="2"/>
      <c r="F28" s="2"/>
      <c r="G28" s="2"/>
    </row>
    <row r="29" spans="2:7" ht="13.5">
      <c r="B29" s="2"/>
      <c r="C29" s="13" t="s">
        <v>28</v>
      </c>
      <c r="D29" s="28">
        <v>22945000</v>
      </c>
      <c r="E29" s="2"/>
      <c r="F29" s="2"/>
      <c r="G29" s="2"/>
    </row>
    <row r="30" spans="2:7" ht="13.5">
      <c r="B30" s="2"/>
      <c r="C30" s="13" t="s">
        <v>29</v>
      </c>
      <c r="D30" s="28">
        <v>3900000</v>
      </c>
      <c r="E30" s="2"/>
      <c r="F30" s="2"/>
      <c r="G30" s="2"/>
    </row>
    <row r="31" spans="2:7" ht="13.5">
      <c r="B31" s="2"/>
      <c r="C31" s="13" t="s">
        <v>32</v>
      </c>
      <c r="D31" s="28">
        <v>40190000</v>
      </c>
      <c r="E31" s="2"/>
      <c r="F31" s="2"/>
      <c r="G31" s="2"/>
    </row>
    <row r="32" spans="2:7" ht="12">
      <c r="B32" s="2"/>
      <c r="C32" s="13"/>
      <c r="D32" s="29"/>
      <c r="E32" s="2"/>
      <c r="F32" s="2"/>
      <c r="G32" s="2"/>
    </row>
    <row r="33" spans="2:9" ht="12.75" customHeight="1">
      <c r="B33" s="2"/>
      <c r="C33" s="14" t="s">
        <v>49</v>
      </c>
      <c r="D33" s="23">
        <f>SUM(D34:D61)</f>
        <v>1272127540</v>
      </c>
      <c r="E33" s="2"/>
      <c r="F33" s="2"/>
      <c r="G33" s="2"/>
    </row>
    <row r="34" spans="2:9" ht="12.75" customHeight="1">
      <c r="B34" s="2"/>
      <c r="C34" s="13" t="s">
        <v>50</v>
      </c>
      <c r="D34" s="26">
        <v>45045000</v>
      </c>
      <c r="E34" s="2"/>
      <c r="F34" s="2"/>
      <c r="G34" s="2"/>
    </row>
    <row r="35" spans="2:9" ht="12.75" customHeight="1">
      <c r="B35" s="2"/>
      <c r="C35" s="13" t="s">
        <v>16</v>
      </c>
      <c r="D35" s="26">
        <v>44044000</v>
      </c>
      <c r="E35" s="2"/>
      <c r="F35" s="2"/>
      <c r="G35" s="2"/>
    </row>
    <row r="36" spans="2:9" ht="12.75" customHeight="1">
      <c r="B36" s="2"/>
      <c r="C36" s="13" t="s">
        <v>51</v>
      </c>
      <c r="D36" s="26">
        <v>13080000</v>
      </c>
      <c r="E36" s="2"/>
      <c r="F36" s="2"/>
      <c r="G36" s="2"/>
    </row>
    <row r="37" spans="2:9" ht="12.75" customHeight="1">
      <c r="B37" s="2"/>
      <c r="C37" s="15" t="s">
        <v>52</v>
      </c>
      <c r="D37" s="30">
        <v>104573000</v>
      </c>
      <c r="E37" s="2"/>
      <c r="F37" s="2"/>
      <c r="G37" s="2"/>
    </row>
    <row r="38" spans="2:9" ht="12.75" customHeight="1">
      <c r="B38" s="2"/>
      <c r="C38" s="15" t="s">
        <v>53</v>
      </c>
      <c r="D38" s="30">
        <v>80845000</v>
      </c>
      <c r="E38" s="2"/>
      <c r="F38" s="2"/>
      <c r="G38" s="2"/>
    </row>
    <row r="39" spans="2:9" ht="12.75" customHeight="1">
      <c r="B39" s="2"/>
      <c r="C39" s="15" t="s">
        <v>54</v>
      </c>
      <c r="D39" s="30">
        <v>35217000</v>
      </c>
      <c r="E39" s="2"/>
      <c r="F39" s="2"/>
      <c r="G39" s="2"/>
    </row>
    <row r="40" spans="2:9" ht="12.75" customHeight="1">
      <c r="B40" s="2"/>
      <c r="C40" s="15" t="s">
        <v>55</v>
      </c>
      <c r="D40" s="30">
        <v>22397000</v>
      </c>
      <c r="E40" s="2"/>
      <c r="F40" s="2"/>
      <c r="G40" s="2"/>
    </row>
    <row r="41" spans="2:9" ht="12.75" customHeight="1">
      <c r="B41" s="2"/>
      <c r="C41" s="15" t="s">
        <v>56</v>
      </c>
      <c r="D41" s="31">
        <v>70377000</v>
      </c>
      <c r="E41" s="2"/>
      <c r="F41" s="2"/>
      <c r="G41" s="2"/>
    </row>
    <row r="42" spans="2:9" ht="12.75" customHeight="1">
      <c r="B42" s="2"/>
      <c r="C42" s="15" t="s">
        <v>57</v>
      </c>
      <c r="D42" s="30">
        <v>200239000</v>
      </c>
      <c r="E42" s="2"/>
      <c r="F42" s="2"/>
      <c r="G42" s="2"/>
    </row>
    <row r="43" spans="2:9" ht="12.75" customHeight="1">
      <c r="B43" s="2"/>
      <c r="C43" s="15" t="s">
        <v>58</v>
      </c>
      <c r="D43" s="30">
        <v>12570000</v>
      </c>
      <c r="E43" s="2"/>
      <c r="F43" s="2"/>
      <c r="G43" s="2"/>
    </row>
    <row r="44" spans="2:9" ht="12.75" customHeight="1">
      <c r="B44" s="2"/>
      <c r="C44" s="15" t="s">
        <v>59</v>
      </c>
      <c r="D44" s="30">
        <v>11928000</v>
      </c>
      <c r="E44" s="2"/>
      <c r="F44" s="2"/>
      <c r="G44" s="2"/>
      <c r="I44" s="5"/>
    </row>
    <row r="45" spans="2:9" ht="12.75" customHeight="1">
      <c r="B45" s="2"/>
      <c r="C45" s="16" t="s">
        <v>60</v>
      </c>
      <c r="D45" s="32">
        <v>108239000</v>
      </c>
      <c r="E45" s="2"/>
      <c r="F45" s="2"/>
      <c r="G45" s="2"/>
    </row>
    <row r="46" spans="2:9" ht="12.75" customHeight="1">
      <c r="B46" s="2"/>
      <c r="C46" s="17" t="s">
        <v>61</v>
      </c>
      <c r="D46" s="30">
        <v>180284000</v>
      </c>
      <c r="E46" s="2"/>
      <c r="F46" s="2"/>
      <c r="G46" s="2"/>
    </row>
    <row r="47" spans="2:9" ht="12.75" customHeight="1">
      <c r="B47" s="2"/>
      <c r="C47" s="15" t="s">
        <v>62</v>
      </c>
      <c r="D47" s="30">
        <v>10179775</v>
      </c>
      <c r="E47" s="2"/>
      <c r="F47" s="2"/>
      <c r="G47" s="2"/>
    </row>
    <row r="48" spans="2:9" ht="12.75" customHeight="1">
      <c r="B48" s="2"/>
      <c r="C48" s="15" t="s">
        <v>63</v>
      </c>
      <c r="D48" s="33">
        <v>20435000</v>
      </c>
      <c r="E48" s="2"/>
      <c r="F48" s="2"/>
      <c r="G48" s="2"/>
    </row>
    <row r="49" spans="2:7" ht="12">
      <c r="B49" s="2"/>
      <c r="C49" s="18" t="s">
        <v>64</v>
      </c>
      <c r="D49" s="33">
        <v>15000000</v>
      </c>
      <c r="E49" s="2"/>
      <c r="F49" s="2"/>
      <c r="G49" s="2"/>
    </row>
    <row r="50" spans="2:7" ht="12">
      <c r="B50" s="2"/>
      <c r="C50" s="15" t="s">
        <v>34</v>
      </c>
      <c r="D50" s="30">
        <v>10000000</v>
      </c>
      <c r="E50" s="2"/>
      <c r="F50" s="2"/>
      <c r="G50" s="2"/>
    </row>
    <row r="51" spans="2:7" ht="12">
      <c r="B51" s="2"/>
      <c r="C51" s="19" t="s">
        <v>65</v>
      </c>
      <c r="D51" s="30">
        <v>5220000</v>
      </c>
      <c r="E51" s="2"/>
      <c r="F51" s="2"/>
      <c r="G51" s="2"/>
    </row>
    <row r="52" spans="2:7" ht="12">
      <c r="B52" s="2"/>
      <c r="C52" s="19" t="s">
        <v>66</v>
      </c>
      <c r="D52" s="30">
        <v>3950000</v>
      </c>
      <c r="E52" s="2"/>
      <c r="F52" s="2"/>
      <c r="G52" s="2"/>
    </row>
    <row r="53" spans="2:7" ht="24">
      <c r="B53" s="2"/>
      <c r="C53" s="15" t="s">
        <v>67</v>
      </c>
      <c r="D53" s="30">
        <v>20604765</v>
      </c>
      <c r="E53" s="2"/>
      <c r="F53" s="2"/>
      <c r="G53" s="2"/>
    </row>
    <row r="54" spans="2:7" ht="12">
      <c r="B54" s="2"/>
      <c r="C54" s="15" t="s">
        <v>68</v>
      </c>
      <c r="D54" s="30">
        <v>100000000</v>
      </c>
      <c r="E54" s="2"/>
      <c r="F54" s="2"/>
      <c r="G54" s="2"/>
    </row>
    <row r="55" spans="2:7" ht="12">
      <c r="B55" s="2"/>
      <c r="C55" s="15"/>
      <c r="D55" s="34"/>
      <c r="E55" s="2"/>
      <c r="F55" s="2"/>
      <c r="G55" s="2"/>
    </row>
    <row r="56" spans="2:7" ht="12">
      <c r="B56" s="2"/>
      <c r="C56" s="14" t="s">
        <v>69</v>
      </c>
      <c r="D56" s="23">
        <f>SUM(D57:D62)</f>
        <v>80200000</v>
      </c>
      <c r="E56" s="2"/>
      <c r="F56" s="2"/>
      <c r="G56" s="2"/>
    </row>
    <row r="57" spans="2:7" ht="13.5">
      <c r="B57" s="2"/>
      <c r="C57" s="3" t="s">
        <v>70</v>
      </c>
      <c r="D57" s="26">
        <v>52200000</v>
      </c>
      <c r="E57" s="2"/>
      <c r="F57" s="2"/>
      <c r="G57" s="2"/>
    </row>
    <row r="58" spans="2:7" ht="13.5">
      <c r="B58" s="2"/>
      <c r="C58" s="13" t="s">
        <v>18</v>
      </c>
      <c r="D58" s="26">
        <v>8000000</v>
      </c>
      <c r="E58" s="2"/>
      <c r="F58" s="2"/>
      <c r="G58" s="2"/>
    </row>
    <row r="59" spans="2:7" ht="13.5">
      <c r="B59" s="2"/>
      <c r="C59" s="13" t="s">
        <v>21</v>
      </c>
      <c r="D59" s="26">
        <v>2000000</v>
      </c>
      <c r="E59" s="2"/>
      <c r="F59" s="2"/>
      <c r="G59" s="2"/>
    </row>
    <row r="60" spans="2:7" ht="13.5">
      <c r="B60" s="2"/>
      <c r="C60" s="13" t="s">
        <v>22</v>
      </c>
      <c r="D60" s="26">
        <v>5500000</v>
      </c>
      <c r="E60" s="2"/>
      <c r="F60" s="2"/>
      <c r="G60" s="2"/>
    </row>
    <row r="61" spans="2:7" ht="13.5">
      <c r="B61" s="2"/>
      <c r="C61" s="13" t="s">
        <v>23</v>
      </c>
      <c r="D61" s="26">
        <v>10000000</v>
      </c>
      <c r="E61" s="2"/>
      <c r="F61" s="2"/>
      <c r="G61" s="2"/>
    </row>
    <row r="62" spans="2:7" ht="13.5">
      <c r="B62" s="2"/>
      <c r="C62" s="13" t="s">
        <v>24</v>
      </c>
      <c r="D62" s="26">
        <v>2500000</v>
      </c>
      <c r="E62" s="2"/>
      <c r="F62" s="2"/>
      <c r="G62" s="2"/>
    </row>
    <row r="63" spans="2:7" ht="12">
      <c r="B63" s="2"/>
      <c r="C63" s="13"/>
      <c r="D63" s="29"/>
      <c r="E63" s="2"/>
      <c r="F63" s="2"/>
      <c r="G63" s="2"/>
    </row>
    <row r="64" spans="2:7" ht="12">
      <c r="B64" s="2"/>
      <c r="C64" s="20" t="s">
        <v>71</v>
      </c>
      <c r="D64" s="23">
        <f>SUM(D65:D70)</f>
        <v>59840000</v>
      </c>
      <c r="E64" s="2"/>
      <c r="F64" s="2"/>
      <c r="G64" s="2"/>
    </row>
    <row r="65" spans="2:7" ht="13.5">
      <c r="B65" s="2"/>
      <c r="C65" s="13" t="s">
        <v>25</v>
      </c>
      <c r="D65" s="26">
        <v>37500000</v>
      </c>
      <c r="E65" s="2"/>
      <c r="F65" s="2"/>
      <c r="G65" s="2"/>
    </row>
    <row r="66" spans="2:7" ht="13.5">
      <c r="B66" s="2"/>
      <c r="C66" s="13" t="s">
        <v>72</v>
      </c>
      <c r="D66" s="26">
        <v>5000000</v>
      </c>
      <c r="E66" s="2"/>
      <c r="F66" s="2"/>
      <c r="G66" s="2"/>
    </row>
    <row r="67" spans="2:7" ht="13.5">
      <c r="B67" s="2"/>
      <c r="C67" s="13" t="s">
        <v>73</v>
      </c>
      <c r="D67" s="26">
        <v>2500000</v>
      </c>
      <c r="E67" s="2"/>
      <c r="F67" s="2"/>
      <c r="G67" s="2"/>
    </row>
    <row r="68" spans="2:7" ht="13.5">
      <c r="B68" s="2"/>
      <c r="C68" s="13" t="s">
        <v>30</v>
      </c>
      <c r="D68" s="28">
        <v>3300000</v>
      </c>
      <c r="E68" s="2"/>
      <c r="F68" s="2"/>
      <c r="G68" s="2"/>
    </row>
    <row r="69" spans="2:7" ht="13.5">
      <c r="B69" s="2"/>
      <c r="C69" s="13" t="s">
        <v>31</v>
      </c>
      <c r="D69" s="28">
        <v>5000000</v>
      </c>
      <c r="E69" s="2"/>
      <c r="F69" s="2"/>
      <c r="G69" s="2"/>
    </row>
    <row r="70" spans="2:7" ht="13.5">
      <c r="B70" s="2"/>
      <c r="C70" s="21" t="s">
        <v>33</v>
      </c>
      <c r="D70" s="28">
        <v>6540000</v>
      </c>
      <c r="E70" s="2"/>
      <c r="F70" s="2"/>
      <c r="G70" s="2"/>
    </row>
    <row r="71" spans="2:7" ht="12">
      <c r="B71" s="2"/>
      <c r="C71" s="21"/>
      <c r="D71" s="29"/>
      <c r="E71" s="2"/>
      <c r="F71" s="2"/>
      <c r="G71" s="2"/>
    </row>
    <row r="72" spans="2:7" ht="12">
      <c r="B72" s="2"/>
      <c r="C72" s="20" t="s">
        <v>74</v>
      </c>
      <c r="D72" s="23">
        <v>0</v>
      </c>
      <c r="E72" s="2"/>
      <c r="F72" s="2"/>
      <c r="G72" s="2"/>
    </row>
    <row r="73" spans="2:7" ht="12">
      <c r="B73" s="2"/>
      <c r="C73" s="22" t="s">
        <v>75</v>
      </c>
      <c r="D73" s="35">
        <v>0</v>
      </c>
      <c r="E73" s="2"/>
      <c r="F73" s="2"/>
      <c r="G73" s="2"/>
    </row>
    <row r="74" spans="2:7" ht="12">
      <c r="B74" s="2"/>
      <c r="C74" s="17"/>
      <c r="D74" s="35">
        <f>SUM(D3+D8+D26+D56+D64+D73)</f>
        <v>148090003</v>
      </c>
      <c r="E74" s="2"/>
      <c r="F74" s="2"/>
      <c r="G74" s="2"/>
    </row>
    <row r="75" spans="2:7" ht="12">
      <c r="B75" s="82" t="s">
        <v>35</v>
      </c>
      <c r="C75" s="83"/>
      <c r="D75" s="4"/>
      <c r="E75" s="2"/>
      <c r="F75" s="2"/>
      <c r="G75" s="2"/>
    </row>
    <row r="77" spans="2:7" ht="12">
      <c r="B77" s="1" t="s">
        <v>36</v>
      </c>
    </row>
    <row r="78" spans="2:7" ht="12">
      <c r="B78" s="1" t="s">
        <v>37</v>
      </c>
    </row>
    <row r="79" spans="2:7" ht="12">
      <c r="B79" s="1" t="s">
        <v>38</v>
      </c>
    </row>
    <row r="81" spans="4:5" ht="12">
      <c r="D81" s="5" t="s">
        <v>39</v>
      </c>
    </row>
    <row r="82" spans="4:5" ht="12">
      <c r="D82" s="77" t="s">
        <v>40</v>
      </c>
      <c r="E82" s="77"/>
    </row>
    <row r="86" spans="4:5" ht="12">
      <c r="D86" s="78" t="s">
        <v>41</v>
      </c>
      <c r="E86" s="78"/>
    </row>
  </sheetData>
  <mergeCells count="9">
    <mergeCell ref="B75:C75"/>
    <mergeCell ref="D82:E82"/>
    <mergeCell ref="D86:E86"/>
    <mergeCell ref="B1:G1"/>
    <mergeCell ref="B2:G2"/>
    <mergeCell ref="B6:B7"/>
    <mergeCell ref="C6:C7"/>
    <mergeCell ref="D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ADD</vt:lpstr>
      <vt:lpstr>DD</vt:lpstr>
      <vt:lpstr>silpa </vt:lpstr>
      <vt:lpstr>BKK</vt:lpstr>
      <vt:lpstr>BG HASIL PAJAK </vt:lpstr>
      <vt:lpstr>SEMUA ANGGARAN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2017-06-05T03:56:16Z</cp:lastPrinted>
  <dcterms:created xsi:type="dcterms:W3CDTF">2017-04-19T02:59:21Z</dcterms:created>
  <dcterms:modified xsi:type="dcterms:W3CDTF">2017-06-05T04:01:58Z</dcterms:modified>
</cp:coreProperties>
</file>